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20" firstSheet="9" activeTab="9"/>
  </bookViews>
  <sheets>
    <sheet name="Sheet 1" sheetId="1" r:id="rId1"/>
    <sheet name="Sheet2" sheetId="2" r:id="rId2"/>
    <sheet name="Sheet3" sheetId="3" r:id="rId3"/>
    <sheet name="Sheet 4" sheetId="4" r:id="rId4"/>
    <sheet name="Sheet 5" sheetId="5" r:id="rId5"/>
    <sheet name="Sheet 6" sheetId="6" r:id="rId6"/>
    <sheet name="Sheet 7" sheetId="7" state="hidden" r:id="rId7"/>
    <sheet name="Sheet  7" sheetId="8" r:id="rId8"/>
    <sheet name="Sheet  12" sheetId="9" state="hidden" r:id="rId9"/>
    <sheet name="Sheet  9" sheetId="10" r:id="rId10"/>
    <sheet name="Sheet  10" sheetId="11" r:id="rId11"/>
    <sheet name="Lis t11" sheetId="12" r:id="rId12"/>
    <sheet name="List12" sheetId="13" r:id="rId13"/>
    <sheet name="Sheet  19" sheetId="14" state="hidden" r:id="rId14"/>
    <sheet name="Sheet23" sheetId="15" state="hidden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<sst xmlns="http://schemas.openxmlformats.org/spreadsheetml/2006/main" count="760" uniqueCount="456">
  <si>
    <t>Конто</t>
  </si>
  <si>
    <t>Приходи, расходи и добит</t>
  </si>
  <si>
    <t xml:space="preserve">       ПЛАН</t>
  </si>
  <si>
    <t>Индекс(4:3)</t>
  </si>
  <si>
    <t>УКУПАН ПРИХОД</t>
  </si>
  <si>
    <t>Приходи од ПЕТ амбалаже</t>
  </si>
  <si>
    <t>Зимско одржавање путева</t>
  </si>
  <si>
    <t>Приходи од услуга на гробљу</t>
  </si>
  <si>
    <t>Приходи од резервације тезги</t>
  </si>
  <si>
    <t>Приходи од вашара-резервације</t>
  </si>
  <si>
    <t>Приходи од сточне пијаце-квите</t>
  </si>
  <si>
    <t>Приходи од вашара-квите</t>
  </si>
  <si>
    <t>Остали пословни приходи</t>
  </si>
  <si>
    <t>Приходи од књижица</t>
  </si>
  <si>
    <t>Тужбе-грађани</t>
  </si>
  <si>
    <t>Позитивне курсне разлике</t>
  </si>
  <si>
    <t>Приходи од ревал.дуг.позајмица</t>
  </si>
  <si>
    <t>УКУПНИ  РАСХОДИ</t>
  </si>
  <si>
    <t>Канцеларијски материјал</t>
  </si>
  <si>
    <t>Режијски материјал</t>
  </si>
  <si>
    <t>Електрична енергија</t>
  </si>
  <si>
    <t>Накнаде Надзорном одбору</t>
  </si>
  <si>
    <t>Јубиларне награде</t>
  </si>
  <si>
    <t>Смештај на службеном путу</t>
  </si>
  <si>
    <t>Трошкови превоза</t>
  </si>
  <si>
    <t>Трошкови закупнина</t>
  </si>
  <si>
    <t>Инвестиције на зеленим површинама</t>
  </si>
  <si>
    <t>Трошкови тендера</t>
  </si>
  <si>
    <t>Трошкови осталих услуга</t>
  </si>
  <si>
    <t>Трошк.заштите на раду</t>
  </si>
  <si>
    <t>Трошкови путарине</t>
  </si>
  <si>
    <t>Међузбир</t>
  </si>
  <si>
    <t>Амортизација</t>
  </si>
  <si>
    <t>Трошкови ревизије ФИ</t>
  </si>
  <si>
    <t>Трошкови чланарина</t>
  </si>
  <si>
    <t>Порези на зараде камате</t>
  </si>
  <si>
    <t>Камате по кредитима</t>
  </si>
  <si>
    <t>Рекапитулација  примања по изворима</t>
  </si>
  <si>
    <t>Ред. број</t>
  </si>
  <si>
    <t>П р и м а њ а</t>
  </si>
  <si>
    <t>И з н о с</t>
  </si>
  <si>
    <t>ПРИХОДИ ИЗ  БУЏЕТА -фактуре</t>
  </si>
  <si>
    <t>СОПСТВЕНИ ПРИХОДИ</t>
  </si>
  <si>
    <t>УКУПНИ ПРИХОДИ</t>
  </si>
  <si>
    <t xml:space="preserve">СТРУКТУРА ПРИХОДА ПО ИЗВОРИМА </t>
  </si>
  <si>
    <t>Врста  прихода</t>
  </si>
  <si>
    <t>ДИРЕКЦИЈА</t>
  </si>
  <si>
    <t>БУЏЕТ</t>
  </si>
  <si>
    <t>СОПСТВЕНА</t>
  </si>
  <si>
    <t>УКУПНА</t>
  </si>
  <si>
    <t>Услуге</t>
  </si>
  <si>
    <t>по фактури</t>
  </si>
  <si>
    <t>СРЕДСТВА</t>
  </si>
  <si>
    <t>Приходи од грајфера</t>
  </si>
  <si>
    <t>Приходи од фекалија</t>
  </si>
  <si>
    <t>Приход од превоза воде -хигијена</t>
  </si>
  <si>
    <t>Приходи од одрж.зелених површ.</t>
  </si>
  <si>
    <t>Приходи од зел.пијаце-фактуре</t>
  </si>
  <si>
    <t>Приходи од резерв.тезги-цвеће</t>
  </si>
  <si>
    <t>Приходи од шарене пијаце</t>
  </si>
  <si>
    <t>Опомене-грађани</t>
  </si>
  <si>
    <t>Ванредни приходи -ранијих година</t>
  </si>
  <si>
    <t>СТРУКТУРА РАСХОДА ПО ИЗВОРИМА</t>
  </si>
  <si>
    <t>Врста трошкова</t>
  </si>
  <si>
    <t>Набавка матер.за садњу</t>
  </si>
  <si>
    <t>Потрошнице-материјал</t>
  </si>
  <si>
    <t>Материјал за одрж.хигијене</t>
  </si>
  <si>
    <t>Порези и допр.на зараде</t>
  </si>
  <si>
    <t>Накнаде по уговору о делу</t>
  </si>
  <si>
    <t>Отпремнине за пензију</t>
  </si>
  <si>
    <t>Отпремнине за социјални пр.</t>
  </si>
  <si>
    <t>Помоћ запосленом и пород.</t>
  </si>
  <si>
    <t>Солидарна помоћ за лечење</t>
  </si>
  <si>
    <t>Превоз на радно место</t>
  </si>
  <si>
    <t>Превоз на службеном путу</t>
  </si>
  <si>
    <t>Дневнице на служб.путу</t>
  </si>
  <si>
    <t>ДОНАЦИЈЕ</t>
  </si>
  <si>
    <t>Oстала давања- Н.год.</t>
  </si>
  <si>
    <t>Стипендије</t>
  </si>
  <si>
    <t>Трошкови ПТТ услуге</t>
  </si>
  <si>
    <t>Трошкови одрж.возила</t>
  </si>
  <si>
    <t>Инвестиционо одрж.</t>
  </si>
  <si>
    <t>Трошк. зимске службе</t>
  </si>
  <si>
    <t>Закуп. - локал шарена п.</t>
  </si>
  <si>
    <t>Инвест. -на гробљу</t>
  </si>
  <si>
    <t>Инвест. -на зеленим повр.</t>
  </si>
  <si>
    <t>Инвест.на сточној пијаци</t>
  </si>
  <si>
    <t>Трошкови рекламе и пр.</t>
  </si>
  <si>
    <t>Услуге од стр.осуђен.</t>
  </si>
  <si>
    <t>Tрошк. регрута -цивилно</t>
  </si>
  <si>
    <t>Трошкови паука</t>
  </si>
  <si>
    <t>Улазнице на сајму пољ.</t>
  </si>
  <si>
    <t>Адвокатске услуге</t>
  </si>
  <si>
    <t>Здравствене услуге</t>
  </si>
  <si>
    <t>Трошк.омладин. задруга</t>
  </si>
  <si>
    <t>Трошк.стручног образ.</t>
  </si>
  <si>
    <t>Стр.усавршавања</t>
  </si>
  <si>
    <t>Трошк. ост.непроиз.усл.</t>
  </si>
  <si>
    <t>Трошк.угоститељ.услуга</t>
  </si>
  <si>
    <t>Репрезент.роба из наб</t>
  </si>
  <si>
    <t>Остала репрезентација</t>
  </si>
  <si>
    <t>Осигурање</t>
  </si>
  <si>
    <t>Трошк.платног промета</t>
  </si>
  <si>
    <t>Инвестиционо одржавање</t>
  </si>
  <si>
    <t>Расходи из ранијих год.</t>
  </si>
  <si>
    <t>Група рач.</t>
  </si>
  <si>
    <t>Позиција</t>
  </si>
  <si>
    <t>Аоп</t>
  </si>
  <si>
    <t xml:space="preserve">План </t>
  </si>
  <si>
    <t>Реализација</t>
  </si>
  <si>
    <t>План</t>
  </si>
  <si>
    <t>Индекс</t>
  </si>
  <si>
    <t>5/4</t>
  </si>
  <si>
    <t>6/5</t>
  </si>
  <si>
    <t>6/4</t>
  </si>
  <si>
    <t>ПАСИВА</t>
  </si>
  <si>
    <t xml:space="preserve">А. КАПИТАЛ </t>
  </si>
  <si>
    <t>(102+103+104+105+106-107-108)</t>
  </si>
  <si>
    <t>|.   ОСНОВНИ И ОСТАЛИ КАПИТАЛ</t>
  </si>
  <si>
    <t>||.   НЕУПЛАЋЕНИ УПИСАНИ КАП.</t>
  </si>
  <si>
    <t>|||.  РЕЗЕРВЕ</t>
  </si>
  <si>
    <t>|V.  РЕВАЛОРИЗАЦИОНЕ РЕЗЕРВЕ</t>
  </si>
  <si>
    <t>V.   НЕРАСПОРЕЂЕНА ДОБИТ</t>
  </si>
  <si>
    <t>V|.  ГУБИТАК</t>
  </si>
  <si>
    <t>037 И 237</t>
  </si>
  <si>
    <t>V||. ОТКУПЉЕНЕ СОПСТВ.АКЦИЈЕ</t>
  </si>
  <si>
    <t>Б.   ДУГОРОЧНА РЕЗ. И ОБАВЕЗЕ</t>
  </si>
  <si>
    <t>(110+111+114+119)</t>
  </si>
  <si>
    <t>|.   ДУГОРОЧНА РЕЗЕРВИСАЊА</t>
  </si>
  <si>
    <r>
      <t>||.  ДУГОРОЧНЕ ОБАВЕЗЕ (</t>
    </r>
    <r>
      <rPr>
        <sz val="10"/>
        <rFont val="Arial"/>
        <family val="2"/>
      </rPr>
      <t>112+113</t>
    </r>
    <r>
      <rPr>
        <b/>
        <sz val="10"/>
        <rFont val="Arial"/>
        <family val="2"/>
      </rPr>
      <t>)</t>
    </r>
  </si>
  <si>
    <t>1.Дугорочни кредити</t>
  </si>
  <si>
    <t>2.Остале дуг. Обавезе</t>
  </si>
  <si>
    <t>|||. КРАТКОРОЧНЕ ОБАВЕЗЕ</t>
  </si>
  <si>
    <t>(115+116+117+118)</t>
  </si>
  <si>
    <t>1. Краткорочне финансијске обавезе</t>
  </si>
  <si>
    <t>43 и 44</t>
  </si>
  <si>
    <t>2. Обавезе из пословања</t>
  </si>
  <si>
    <t>47 и  48</t>
  </si>
  <si>
    <t xml:space="preserve">3.Обавезе по основу пореза </t>
  </si>
  <si>
    <t>45,46 и 49</t>
  </si>
  <si>
    <t>4. Остале кратк.обавезе и ПВР</t>
  </si>
  <si>
    <t>|V. ОДЛОЖЕНЕ ПОРЕСКЕ ОБАВ.</t>
  </si>
  <si>
    <t>В.  УКУПНА ПАСИВА (101+109)</t>
  </si>
  <si>
    <t>Г.  ВАНБИЛАНСНА ПАСИВА</t>
  </si>
  <si>
    <t>НАПОМЕНА:</t>
  </si>
  <si>
    <t>ИЗВЕШТАЈ О НОВЧАНИМ ТОКОВИМА ГОТОВИНЕ  НИСМО У ОБАВЕЗИ ДА САСТАВЉАМО</t>
  </si>
  <si>
    <t>ЈЕР СПАДАМО У МАЛА ПРАВНА ЛИЦА .</t>
  </si>
  <si>
    <t>ИНВЕСТИЦИОНА УЛАГАЊА</t>
  </si>
  <si>
    <t>(у  динарима)</t>
  </si>
  <si>
    <t>Ред.б.</t>
  </si>
  <si>
    <t xml:space="preserve">Назив   инвестиција-опреме </t>
  </si>
  <si>
    <t>4/3</t>
  </si>
  <si>
    <t>5/3</t>
  </si>
  <si>
    <t>Остала опрема мале вредности</t>
  </si>
  <si>
    <t>Усисивач за лишће (1 комад)</t>
  </si>
  <si>
    <t>Инвестиције на  пијаци ( капија)</t>
  </si>
  <si>
    <t>Инвестиције на  пијаци( видео надзор)</t>
  </si>
  <si>
    <t xml:space="preserve">Огрђивање гробља </t>
  </si>
  <si>
    <t>Парцеле на гробљу и ост. инвест.( К)</t>
  </si>
  <si>
    <t>Инвест.на гробљу-приступни путеви и стазе</t>
  </si>
  <si>
    <t>Чесме на гробљу</t>
  </si>
  <si>
    <t>Канцеларијски намештај-урећење канц.</t>
  </si>
  <si>
    <t>Систем за контр..времена- видео надзор</t>
  </si>
  <si>
    <t>Опрема за зелене површинe</t>
  </si>
  <si>
    <t>Инв.у зеленилу (пролаз ,ограђивање)</t>
  </si>
  <si>
    <t>Укупно:</t>
  </si>
  <si>
    <t>ТЕХНИЧКА  СТРУКТУРА ИНВЕСТИЦИЈА-УКУПНО</t>
  </si>
  <si>
    <t>Грађевински објекти</t>
  </si>
  <si>
    <t>Опрема</t>
  </si>
  <si>
    <t>Остало</t>
  </si>
  <si>
    <t>Свега:</t>
  </si>
  <si>
    <t>ИЗВОРИ ФИНАНСИРАЊА-УКУПНО</t>
  </si>
  <si>
    <t>Сопствена средства</t>
  </si>
  <si>
    <t>Кредити од банака</t>
  </si>
  <si>
    <t>ПРИЛОГ 2</t>
  </si>
  <si>
    <t>ИНДИКАТОРИ</t>
  </si>
  <si>
    <t xml:space="preserve">               ЗА МЕРЕЊЕ ЕФИКАСНОСТИ ПОСЛОВАЊА</t>
  </si>
  <si>
    <t xml:space="preserve">процена </t>
  </si>
  <si>
    <t>ВРСТЕ ИНДИКАТОРА</t>
  </si>
  <si>
    <t>НАЗИВ ИНДИКАТОРА</t>
  </si>
  <si>
    <t>ОПИС ИНДИКАТОРА</t>
  </si>
  <si>
    <t>ИНДИКАТОРИ ЛИКВИДНОСТИ</t>
  </si>
  <si>
    <t xml:space="preserve">ОПШТА ЛИКВИДНОСТ </t>
  </si>
  <si>
    <t>краткорочне обавезе</t>
  </si>
  <si>
    <t>УБРЗАНА ЛИКВИДНОСТ</t>
  </si>
  <si>
    <t>обртна средства-залихе</t>
  </si>
  <si>
    <t>ЗАДУЖЕНОСТ</t>
  </si>
  <si>
    <t>укупан дуг</t>
  </si>
  <si>
    <t>укупна срества</t>
  </si>
  <si>
    <t>ИНДИКАТОРИ ЗАДУЖЕНОСТИ</t>
  </si>
  <si>
    <t>Однос дуга према капиталу</t>
  </si>
  <si>
    <t>укупан капитал</t>
  </si>
  <si>
    <t>Коефицијент покрића камате</t>
  </si>
  <si>
    <t>ЕБИТ</t>
  </si>
  <si>
    <t>расходи камате</t>
  </si>
  <si>
    <t>Коефицијент финансијске</t>
  </si>
  <si>
    <t>дугор.обавезе + капитал</t>
  </si>
  <si>
    <t>стабилности</t>
  </si>
  <si>
    <t>стална имовина + залихе</t>
  </si>
  <si>
    <t>Просечан период држања</t>
  </si>
  <si>
    <t>залиха</t>
  </si>
  <si>
    <t xml:space="preserve">приход од продаје </t>
  </si>
  <si>
    <t>ИНДИКАТОРИ АКТИВНОСТИ</t>
  </si>
  <si>
    <t xml:space="preserve">Просечан период наплате </t>
  </si>
  <si>
    <t>потраживања</t>
  </si>
  <si>
    <t>___________________x 365</t>
  </si>
  <si>
    <t>индекс</t>
  </si>
  <si>
    <t>Просечан период плаћања</t>
  </si>
  <si>
    <t>обавезе према добављачима</t>
  </si>
  <si>
    <t>обавеза</t>
  </si>
  <si>
    <t xml:space="preserve">Искоришћеност фиксних </t>
  </si>
  <si>
    <t xml:space="preserve"> ИНДИКАТОРИ </t>
  </si>
  <si>
    <t>средстава</t>
  </si>
  <si>
    <t>___________________</t>
  </si>
  <si>
    <t xml:space="preserve"> АКТИВНОСТИ</t>
  </si>
  <si>
    <t>нето фиксна средства</t>
  </si>
  <si>
    <t xml:space="preserve">Искоришћеност укупних </t>
  </si>
  <si>
    <t>укупна  средства</t>
  </si>
  <si>
    <t>Профитна бруто маргина</t>
  </si>
  <si>
    <t>укупна  добит</t>
  </si>
  <si>
    <t>Профитна нето маргина</t>
  </si>
  <si>
    <t>нето  добит</t>
  </si>
  <si>
    <t xml:space="preserve">  ИНДИКАТОРИ </t>
  </si>
  <si>
    <t xml:space="preserve"> РЕНТАБИЛНОСТИ</t>
  </si>
  <si>
    <t>ЕБИТ  маргина</t>
  </si>
  <si>
    <t>укупан приход</t>
  </si>
  <si>
    <t>ЕБИТДА  маргина</t>
  </si>
  <si>
    <t>ЕБИТДА</t>
  </si>
  <si>
    <t>Стопа покрића на укупна</t>
  </si>
  <si>
    <t>Средства ( РОА)</t>
  </si>
  <si>
    <t>укупна средства</t>
  </si>
  <si>
    <t>Стопа покрића на капитал</t>
  </si>
  <si>
    <t xml:space="preserve"> ( РОА)</t>
  </si>
  <si>
    <t>капитал</t>
  </si>
  <si>
    <t>пословни приходи</t>
  </si>
  <si>
    <t xml:space="preserve"> ЕКОНОМИЧНОСТИ</t>
  </si>
  <si>
    <t>Економичност пословања</t>
  </si>
  <si>
    <t>пословни расходи</t>
  </si>
  <si>
    <t xml:space="preserve">ИНДИКАТОРИ </t>
  </si>
  <si>
    <t>ПРОДУКТИВНОСТИ</t>
  </si>
  <si>
    <t>Продуктивност рада</t>
  </si>
  <si>
    <t>број запослених</t>
  </si>
  <si>
    <t>ПРИЛОГ 4.</t>
  </si>
  <si>
    <t>ЗАРАДЕ И ИЗДАЦИ  - ПЛАН 2008 – Новозапослени</t>
  </si>
  <si>
    <t>Новчани износи у дин.</t>
  </si>
  <si>
    <t>МЕСЕЦ</t>
  </si>
  <si>
    <t xml:space="preserve">ЗАРАДА </t>
  </si>
  <si>
    <t xml:space="preserve">Исплате по </t>
  </si>
  <si>
    <t>Друга примања</t>
  </si>
  <si>
    <t>Нак.трошкова</t>
  </si>
  <si>
    <t>Зарада из</t>
  </si>
  <si>
    <t xml:space="preserve">Број </t>
  </si>
  <si>
    <t>Број лица</t>
  </si>
  <si>
    <t>(из програма</t>
  </si>
  <si>
    <t>Уговорима</t>
  </si>
  <si>
    <t>(јуб.награде,стип.</t>
  </si>
  <si>
    <t>(сл.путов.долазак</t>
  </si>
  <si>
    <t>Добити</t>
  </si>
  <si>
    <t>Запослених</t>
  </si>
  <si>
    <t>Ангажованих</t>
  </si>
  <si>
    <t>За 2006.год.)</t>
  </si>
  <si>
    <t>солид.помоћ,отпр.)</t>
  </si>
  <si>
    <t>на рад)</t>
  </si>
  <si>
    <t>По уговору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</si>
  <si>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</si>
  <si>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</si>
  <si>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</si>
  <si>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</si>
  <si>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</si>
  <si>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</si>
  <si>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</si>
  <si>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</si>
  <si>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</si>
  <si>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</si>
  <si>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</si>
  <si>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</si>
  <si>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УКУПНО:</t>
  </si>
  <si>
    <t>Напомена: Планирамо да у току 2008 године запослимо 3 нова радника као непосредне извршиоце.</t>
  </si>
  <si>
    <r>
      <t xml:space="preserve">За новозапослене раднике планирано је  </t>
    </r>
    <r>
      <rPr>
        <b/>
        <sz val="10"/>
        <rFont val="Arial"/>
        <family val="2"/>
      </rPr>
      <t xml:space="preserve">969,180,00 </t>
    </r>
    <r>
      <rPr>
        <sz val="10"/>
        <rFont val="Arial"/>
        <family val="2"/>
      </rPr>
      <t>динара на име прве бруто зараде.</t>
    </r>
  </si>
  <si>
    <t>Због поверавања послова Зоохигијенске  Службе Јавно комуналном предузећз по Одлуци СО бр.352-21/2007-01 -II</t>
  </si>
  <si>
    <t>Од 29.03/07</t>
  </si>
  <si>
    <t>потребно је упослити још три нова радника.</t>
  </si>
  <si>
    <t>ПРИЛОГ  10. ЈУБИЛАРНЕ НАГРАДЕ  ( у динарима)</t>
  </si>
  <si>
    <t>Месец</t>
  </si>
  <si>
    <t xml:space="preserve">Јубиларне </t>
  </si>
  <si>
    <t>Јубиларне</t>
  </si>
  <si>
    <t>Број</t>
  </si>
  <si>
    <t>награде</t>
  </si>
  <si>
    <t xml:space="preserve">награде </t>
  </si>
  <si>
    <t>прималаца</t>
  </si>
  <si>
    <t>Просек</t>
  </si>
  <si>
    <t>%</t>
  </si>
  <si>
    <t>План 2007</t>
  </si>
  <si>
    <t>Реал.2007</t>
  </si>
  <si>
    <t>План 2008</t>
  </si>
  <si>
    <t>Реал. 2007</t>
  </si>
  <si>
    <t>(¼)</t>
  </si>
  <si>
    <t>(2/5)</t>
  </si>
  <si>
    <t>(3/6)</t>
  </si>
  <si>
    <t>(3/1*100</t>
  </si>
  <si>
    <t>7/9*100</t>
  </si>
  <si>
    <t>Панирамо да  током 2008 исплатимо  јубиларне награде за 9 радника.</t>
  </si>
  <si>
    <t xml:space="preserve">5 радника </t>
  </si>
  <si>
    <t xml:space="preserve">са 10 година  сталности у предузећу  по једна зарада остварена у претходном месецу пре месеца у  коме се </t>
  </si>
  <si>
    <t>навршава година радног стажа, али не мања од Републичке просечне зараде, према задњем  објављеном податку,</t>
  </si>
  <si>
    <t xml:space="preserve">3 радника </t>
  </si>
  <si>
    <t>са 20 година сталности у предузећу  по две зараде остварене у претходном месецу пре месеца у коме се</t>
  </si>
  <si>
    <t xml:space="preserve">1 радник </t>
  </si>
  <si>
    <t>са 30 година сталности у предузећу, коме се исплаћују три зараде остварене у претходном месецу у коме се</t>
  </si>
  <si>
    <t>Затезне камате</t>
  </si>
  <si>
    <t>По судском решењу</t>
  </si>
  <si>
    <t>Канмион цистерна (цистерна за воду)</t>
  </si>
  <si>
    <t xml:space="preserve">Комбинирка </t>
  </si>
  <si>
    <t>Булдожер</t>
  </si>
  <si>
    <t>Камион кипер</t>
  </si>
  <si>
    <t>Трактор</t>
  </si>
  <si>
    <t>Посипач за ризлу</t>
  </si>
  <si>
    <t>Даска за снег (за камион)</t>
  </si>
  <si>
    <t>Инвестиције на пијаци (сређивање фасаде)</t>
  </si>
  <si>
    <t>Реализација 2014</t>
  </si>
  <si>
    <t>Порез на имовину</t>
  </si>
  <si>
    <t>Процена рализ.</t>
  </si>
  <si>
    <t>Паркинг-казне и доплате</t>
  </si>
  <si>
    <t xml:space="preserve">Затезне камате </t>
  </si>
  <si>
    <t>Инвестиције у граду зеленило</t>
  </si>
  <si>
    <t>Услуге чишћења просторија</t>
  </si>
  <si>
    <t>Услуге за воду</t>
  </si>
  <si>
    <t>Трошкови правних савета</t>
  </si>
  <si>
    <t>Остварено 2015.</t>
  </si>
  <si>
    <t>План 2016.</t>
  </si>
  <si>
    <t>обртна средства</t>
  </si>
  <si>
    <t>просечне залихе * 365</t>
  </si>
  <si>
    <t>просечни салдо купаца *365</t>
  </si>
  <si>
    <t>приход од продаје</t>
  </si>
  <si>
    <t>Нето добит</t>
  </si>
  <si>
    <t>приходи од продаје</t>
  </si>
  <si>
    <t>Набавка возила</t>
  </si>
  <si>
    <t>Проц.реализац.</t>
  </si>
  <si>
    <t>ПРОЦЕНА РЕА.</t>
  </si>
  <si>
    <t>Приходи изношења смећа и хиг.</t>
  </si>
  <si>
    <t>Приход од булдожера</t>
  </si>
  <si>
    <t xml:space="preserve">Мелчер </t>
  </si>
  <si>
    <t>Прих.од зоо хиг. СО фактуре</t>
  </si>
  <si>
    <t>Приходи од сливне решетке</t>
  </si>
  <si>
    <t>Прих.од хватања паса СО факт.</t>
  </si>
  <si>
    <t>Приходи паркинга СО фактуре</t>
  </si>
  <si>
    <t>Прих.од орг. вашара СО фактуре</t>
  </si>
  <si>
    <t>Приходи усл. На гробљу остало</t>
  </si>
  <si>
    <t>Лицитација тезги</t>
  </si>
  <si>
    <t>Приход месечне претпл.паркинг</t>
  </si>
  <si>
    <t>Приходи од коришћ.паука</t>
  </si>
  <si>
    <t>Приходи од паркинга СМС</t>
  </si>
  <si>
    <t>Тужбе- паркинг</t>
  </si>
  <si>
    <t>Приходи од камата</t>
  </si>
  <si>
    <t>Приходи по основу вал.клаузуле</t>
  </si>
  <si>
    <t>Остали непословни  приходи</t>
  </si>
  <si>
    <t>Нанада штете од Дунав осигурање</t>
  </si>
  <si>
    <t>Приходи ванредни из ранијих год.</t>
  </si>
  <si>
    <t>Приходи од смањења обавеза</t>
  </si>
  <si>
    <t>Прих. од ускл.вредн. потр. од купаца</t>
  </si>
  <si>
    <t>Гориво и мазива</t>
  </si>
  <si>
    <t xml:space="preserve"> Зарада и накнада-бруто</t>
  </si>
  <si>
    <t>Коришћ.возила у служ.свр.</t>
  </si>
  <si>
    <t>Трошкови-рад булдож.</t>
  </si>
  <si>
    <t>Услуге превоза Кипарису</t>
  </si>
  <si>
    <t>Трошкови услуга -од трећих лица</t>
  </si>
  <si>
    <t>Трошкови одр.пут.возила</t>
  </si>
  <si>
    <t>Трош.одр.терт.возила</t>
  </si>
  <si>
    <t>Инвест. на гробљу (К)</t>
  </si>
  <si>
    <t>Инвест. на зеленим повр.</t>
  </si>
  <si>
    <t>Инвест. на пијаци (К)</t>
  </si>
  <si>
    <t>Инвстиц.одр.на уп.зг.касарна</t>
  </si>
  <si>
    <t xml:space="preserve">Трошкови за паркинг </t>
  </si>
  <si>
    <t>Трошкови софтвера</t>
  </si>
  <si>
    <t>Комун.усл.у сопств.потр.</t>
  </si>
  <si>
    <t>Провизија за паркинг СМС</t>
  </si>
  <si>
    <t>трошк.кан.матер.на пијаци</t>
  </si>
  <si>
    <t>Трош.санације градске депон.</t>
  </si>
  <si>
    <t>Тр.конс.и менаџ.изр.биз.пл.</t>
  </si>
  <si>
    <t>Стр.усавр.семинари симпози.</t>
  </si>
  <si>
    <t>Угоститељске услуге</t>
  </si>
  <si>
    <t>Трош.услуга извр.од грађана</t>
  </si>
  <si>
    <t>Трош.здрв.усл.проп.законом</t>
  </si>
  <si>
    <t>Премија ос.имов.и лица</t>
  </si>
  <si>
    <t>Oстале провиз. и трансак.</t>
  </si>
  <si>
    <t>Накнада за грађев.земљ.</t>
  </si>
  <si>
    <t>Трош.накнада за кор.шума</t>
  </si>
  <si>
    <t>Накн. за особе са инвалидит.</t>
  </si>
  <si>
    <t>Регистр.возила-таксе</t>
  </si>
  <si>
    <t>Порези</t>
  </si>
  <si>
    <t>10% смањења ЛД</t>
  </si>
  <si>
    <t>Тр.диг.тахографа</t>
  </si>
  <si>
    <t>Тр.воз.дата на кор.</t>
  </si>
  <si>
    <t>Администр.судске таксе</t>
  </si>
  <si>
    <t>Трошк.огласа исл.</t>
  </si>
  <si>
    <t>Трошк.смештаја паса лут.</t>
  </si>
  <si>
    <t>Чишћење  и уређ. Депониј.</t>
  </si>
  <si>
    <t>Решав.имовин.прав.одн.</t>
  </si>
  <si>
    <t>Таксе -грађани</t>
  </si>
  <si>
    <t>Таксе паркинг</t>
  </si>
  <si>
    <t>Нег. курсне разлике</t>
  </si>
  <si>
    <t>Расходи по вал. Клаузули</t>
  </si>
  <si>
    <t>Остали финансијски рас.</t>
  </si>
  <si>
    <t>Губ. по осн. расх. ос. сред.</t>
  </si>
  <si>
    <t>Расходи ранијих година</t>
  </si>
  <si>
    <t>Расходи дуг. резерв.</t>
  </si>
  <si>
    <t>Расходи -отпис потраживања</t>
  </si>
  <si>
    <t>Рас.по ос.дир.от.пот.привреда</t>
  </si>
  <si>
    <t>Отпис материјала</t>
  </si>
  <si>
    <t>Растури растура лома и кала</t>
  </si>
  <si>
    <t>Обезвређ.потр.од купаца</t>
  </si>
  <si>
    <t>Ост. непосл.и ванр.расход</t>
  </si>
  <si>
    <t>Судске и друге извр.одл.</t>
  </si>
  <si>
    <t>Трошк.по тужби-уједа паса</t>
  </si>
  <si>
    <t>Тужбе-пресуде  радника</t>
  </si>
  <si>
    <t>Тр. по ван. судс. поравнању</t>
  </si>
  <si>
    <t>Трош. поплаве центар за с. рад</t>
  </si>
  <si>
    <t>Расх. накн. штете другим лицима</t>
  </si>
  <si>
    <t>Обезвређ.потражив.преко 60 д.</t>
  </si>
  <si>
    <t>Рас.по осно.исп.из ран.година</t>
  </si>
  <si>
    <t>Остала опрема за хигијену и чистоћу</t>
  </si>
  <si>
    <t>Хидраулична рука за кошење</t>
  </si>
  <si>
    <t xml:space="preserve">Инвестиције на пијаци (тезге) </t>
  </si>
  <si>
    <t xml:space="preserve">Сређивање зграде у касарни </t>
  </si>
  <si>
    <t>План 2017.</t>
  </si>
  <si>
    <t>2.800.000</t>
  </si>
  <si>
    <t>Процена 2016.</t>
  </si>
  <si>
    <t>Приходи од продаје лима</t>
  </si>
  <si>
    <t>Приходи од зелене пијаце</t>
  </si>
  <si>
    <t>Приходи од усл.на ини трж.</t>
  </si>
  <si>
    <t>Набавка ХТЗ опреме</t>
  </si>
  <si>
    <t>Сређивање рач.мреже у касарни</t>
  </si>
  <si>
    <t xml:space="preserve">Расх.јавног прихода </t>
  </si>
  <si>
    <t>Укупно</t>
  </si>
  <si>
    <t xml:space="preserve">Укупни расходи </t>
  </si>
  <si>
    <t>Добитак</t>
  </si>
  <si>
    <t xml:space="preserve">Компјутери </t>
  </si>
  <si>
    <t xml:space="preserve">Усисивач за лишће </t>
  </si>
  <si>
    <t>Инвестиције на  пијаци (бетонирање)</t>
  </si>
  <si>
    <t>Уља и мазива</t>
  </si>
  <si>
    <t>Гуме за тешка и лака возила</t>
  </si>
  <si>
    <t>ХИГ. И ЧИСТОЋА - ОП.УП.ЗА ИНВ.</t>
  </si>
  <si>
    <t>Инв. ограђ. гробља</t>
  </si>
  <si>
    <t>Трош.изр.прој.тех. Документације</t>
  </si>
  <si>
    <t>Трошкои телефонских услуга</t>
  </si>
  <si>
    <t>Трошкови поштанских услуга</t>
  </si>
  <si>
    <t>Трошкови телефонских услуга</t>
  </si>
  <si>
    <t>Трошк.кан.матер.на пијаци</t>
  </si>
  <si>
    <t>Тр. Израде прој.техничке док.</t>
  </si>
  <si>
    <t>Инв. Ограђивање гробља</t>
  </si>
  <si>
    <t>Сређивање фазаде управне зграде (касарна)</t>
  </si>
  <si>
    <t>Сређ.фасаде управне зг.касар)</t>
  </si>
  <si>
    <t>Надградња аутоподизач ATEGA</t>
  </si>
  <si>
    <r>
      <t xml:space="preserve">  Ф</t>
    </r>
    <r>
      <rPr>
        <b/>
        <sz val="12"/>
        <color indexed="10"/>
        <rFont val="Arial"/>
        <family val="2"/>
      </rPr>
      <t xml:space="preserve">инансијски  план  ЈКП   “Параћин"- за 2017.годину  </t>
    </r>
  </si>
  <si>
    <t>ФИНАНСИЈСКИ ПЛАН ПРИХОДА И РАСХОДА ЗА 2017. ГОДИНУ ПО ИЗВОРИМА ПРИХОДА</t>
  </si>
  <si>
    <t>ПРИХОДИ ОД ОПШ. УПРАВЕ ЗА ИНВЕС. И УПРАВ. ИМОВ.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</si>
</sst>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mm/dd/yy"/>
    <numFmt numFmtId="174" formatCode="&quot;$&quot;#,##0"/>
    <numFmt numFmtId="175" formatCode="[$-409]h:mm:ss\ AM/PM"/>
    <numFmt numFmtId="176" formatCode="[$-409]dddd\,\ mmmm\ dd\,\ yyyy"/>
  </numFmts>
  <fonts count="50"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" fontId="1" fillId="33" borderId="10" applyAlignment="0" applyProtection="0"/>
    <xf numFmtId="0" fontId="4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4" fontId="0" fillId="33" borderId="18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7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72" fontId="0" fillId="35" borderId="18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2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172" fontId="13" fillId="33" borderId="19" xfId="0" applyNumberFormat="1" applyFont="1" applyFill="1" applyBorder="1" applyAlignment="1">
      <alignment/>
    </xf>
    <xf numFmtId="0" fontId="13" fillId="35" borderId="19" xfId="0" applyFont="1" applyFill="1" applyBorder="1" applyAlignment="1">
      <alignment/>
    </xf>
    <xf numFmtId="172" fontId="13" fillId="35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173" fontId="1" fillId="0" borderId="18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4" xfId="0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 horizontal="center"/>
    </xf>
    <xf numFmtId="4" fontId="0" fillId="33" borderId="17" xfId="0" applyNumberFormat="1" applyFill="1" applyBorder="1" applyAlignment="1">
      <alignment/>
    </xf>
    <xf numFmtId="0" fontId="1" fillId="33" borderId="18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8" xfId="0" applyFont="1" applyFill="1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4" fontId="1" fillId="33" borderId="18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2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5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4" fontId="0" fillId="0" borderId="27" xfId="0" applyNumberFormat="1" applyBorder="1" applyAlignment="1">
      <alignment/>
    </xf>
    <xf numFmtId="172" fontId="0" fillId="0" borderId="27" xfId="0" applyNumberFormat="1" applyBorder="1" applyAlignment="1">
      <alignment/>
    </xf>
    <xf numFmtId="0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29" xfId="0" applyFon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4" fontId="0" fillId="33" borderId="29" xfId="0" applyNumberFormat="1" applyFont="1" applyFill="1" applyBorder="1" applyAlignment="1">
      <alignment horizontal="right"/>
    </xf>
    <xf numFmtId="4" fontId="0" fillId="33" borderId="30" xfId="0" applyNumberFormat="1" applyFont="1" applyFill="1" applyBorder="1" applyAlignment="1">
      <alignment horizontal="right"/>
    </xf>
    <xf numFmtId="4" fontId="0" fillId="33" borderId="30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4" fontId="4" fillId="37" borderId="10" xfId="0" applyNumberFormat="1" applyFont="1" applyFill="1" applyBorder="1" applyAlignment="1">
      <alignment horizontal="right"/>
    </xf>
    <xf numFmtId="0" fontId="0" fillId="37" borderId="10" xfId="0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4" fontId="0" fillId="33" borderId="30" xfId="0" applyNumberFormat="1" applyFont="1" applyFill="1" applyBorder="1" applyAlignment="1">
      <alignment/>
    </xf>
    <xf numFmtId="4" fontId="0" fillId="33" borderId="3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31" xfId="0" applyNumberFormat="1" applyFill="1" applyBorder="1" applyAlignment="1">
      <alignment/>
    </xf>
    <xf numFmtId="4" fontId="0" fillId="36" borderId="31" xfId="0" applyNumberForma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4" fontId="0" fillId="33" borderId="30" xfId="0" applyNumberFormat="1" applyFill="1" applyBorder="1" applyAlignment="1">
      <alignment/>
    </xf>
    <xf numFmtId="4" fontId="0" fillId="36" borderId="3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33" borderId="30" xfId="0" applyFont="1" applyFill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33" borderId="30" xfId="0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 horizontal="right"/>
    </xf>
    <xf numFmtId="4" fontId="4" fillId="34" borderId="29" xfId="0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172" fontId="0" fillId="33" borderId="30" xfId="0" applyNumberFormat="1" applyFill="1" applyBorder="1" applyAlignment="1">
      <alignment/>
    </xf>
    <xf numFmtId="172" fontId="0" fillId="33" borderId="30" xfId="0" applyNumberFormat="1" applyFont="1" applyFill="1" applyBorder="1" applyAlignment="1">
      <alignment/>
    </xf>
    <xf numFmtId="172" fontId="0" fillId="36" borderId="32" xfId="0" applyNumberFormat="1" applyFont="1" applyFill="1" applyBorder="1" applyAlignment="1">
      <alignment/>
    </xf>
    <xf numFmtId="172" fontId="0" fillId="33" borderId="29" xfId="0" applyNumberFormat="1" applyFill="1" applyBorder="1" applyAlignment="1">
      <alignment/>
    </xf>
    <xf numFmtId="0" fontId="0" fillId="33" borderId="33" xfId="0" applyFont="1" applyFill="1" applyBorder="1" applyAlignment="1">
      <alignment/>
    </xf>
    <xf numFmtId="172" fontId="0" fillId="33" borderId="33" xfId="0" applyNumberFormat="1" applyFill="1" applyBorder="1" applyAlignment="1">
      <alignment/>
    </xf>
    <xf numFmtId="172" fontId="0" fillId="36" borderId="0" xfId="0" applyNumberFormat="1" applyFont="1" applyFill="1" applyBorder="1" applyAlignment="1">
      <alignment horizontal="right"/>
    </xf>
    <xf numFmtId="4" fontId="0" fillId="0" borderId="30" xfId="0" applyNumberFormat="1" applyFont="1" applyBorder="1" applyAlignment="1">
      <alignment/>
    </xf>
    <xf numFmtId="4" fontId="1" fillId="36" borderId="29" xfId="0" applyNumberFormat="1" applyFont="1" applyFill="1" applyBorder="1" applyAlignment="1">
      <alignment/>
    </xf>
    <xf numFmtId="4" fontId="0" fillId="36" borderId="29" xfId="0" applyNumberFormat="1" applyFont="1" applyFill="1" applyBorder="1" applyAlignment="1">
      <alignment horizontal="right"/>
    </xf>
    <xf numFmtId="4" fontId="0" fillId="0" borderId="30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36" borderId="3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4" fontId="1" fillId="36" borderId="30" xfId="0" applyNumberFormat="1" applyFont="1" applyFill="1" applyBorder="1" applyAlignment="1">
      <alignment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4" fontId="0" fillId="33" borderId="29" xfId="0" applyNumberFormat="1" applyFill="1" applyBorder="1" applyAlignment="1">
      <alignment/>
    </xf>
    <xf numFmtId="0" fontId="0" fillId="38" borderId="30" xfId="0" applyFont="1" applyFill="1" applyBorder="1" applyAlignment="1">
      <alignment/>
    </xf>
    <xf numFmtId="4" fontId="0" fillId="39" borderId="30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3" borderId="35" xfId="0" applyNumberFormat="1" applyFill="1" applyBorder="1" applyAlignment="1">
      <alignment/>
    </xf>
    <xf numFmtId="4" fontId="0" fillId="36" borderId="31" xfId="0" applyNumberFormat="1" applyFont="1" applyFill="1" applyBorder="1" applyAlignment="1">
      <alignment/>
    </xf>
    <xf numFmtId="4" fontId="0" fillId="36" borderId="30" xfId="0" applyNumberFormat="1" applyFont="1" applyFill="1" applyBorder="1" applyAlignment="1">
      <alignment/>
    </xf>
    <xf numFmtId="0" fontId="0" fillId="40" borderId="30" xfId="0" applyFill="1" applyBorder="1" applyAlignment="1">
      <alignment/>
    </xf>
    <xf numFmtId="4" fontId="0" fillId="40" borderId="30" xfId="0" applyNumberFormat="1" applyFill="1" applyBorder="1" applyAlignment="1">
      <alignment/>
    </xf>
    <xf numFmtId="0" fontId="0" fillId="41" borderId="10" xfId="0" applyFont="1" applyFill="1" applyBorder="1" applyAlignment="1">
      <alignment/>
    </xf>
    <xf numFmtId="4" fontId="0" fillId="36" borderId="29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vert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D23" sqref="D23"/>
    </sheetView>
  </sheetViews>
  <sheetFormatPr defaultColWidth="11.57421875" defaultRowHeight="12.75"/>
  <cols>
    <col min="1" max="1" width="9.8515625" style="0" customWidth="1"/>
    <col min="2" max="2" width="37.00390625" style="0" customWidth="1"/>
    <col min="3" max="3" width="14.8515625" style="0" customWidth="1"/>
    <col min="4" max="4" width="15.140625" style="0" customWidth="1"/>
    <col min="5" max="5" width="10.57421875" style="0" customWidth="1"/>
  </cols>
  <sheetData>
    <row r="1" spans="1:5" ht="15.75">
      <c r="A1" s="1" t="s">
        <v>453</v>
      </c>
      <c r="B1" s="1"/>
      <c r="C1" s="1"/>
      <c r="D1" s="1"/>
      <c r="E1" s="2"/>
    </row>
    <row r="2" spans="1:5" ht="12.75">
      <c r="A2" s="3" t="s">
        <v>0</v>
      </c>
      <c r="B2" s="4" t="s">
        <v>1</v>
      </c>
      <c r="C2" s="5" t="s">
        <v>321</v>
      </c>
      <c r="D2" s="6" t="s">
        <v>2</v>
      </c>
      <c r="E2" s="3"/>
    </row>
    <row r="3" spans="1:5" ht="12.75">
      <c r="A3" s="7"/>
      <c r="B3" s="8"/>
      <c r="C3" s="9">
        <v>2016</v>
      </c>
      <c r="D3" s="10">
        <v>2017</v>
      </c>
      <c r="E3" s="7" t="s">
        <v>3</v>
      </c>
    </row>
    <row r="4" spans="1:5" ht="12.75">
      <c r="A4" s="11">
        <v>1</v>
      </c>
      <c r="B4" s="11">
        <v>2</v>
      </c>
      <c r="C4" s="11">
        <v>3</v>
      </c>
      <c r="D4" s="11">
        <v>4</v>
      </c>
      <c r="E4" s="11">
        <v>5</v>
      </c>
    </row>
    <row r="5" spans="1:5" ht="12.75">
      <c r="A5" s="12"/>
      <c r="B5" s="13" t="s">
        <v>4</v>
      </c>
      <c r="C5" s="14">
        <f>SUM(C6:C54)</f>
        <v>230826536</v>
      </c>
      <c r="D5" s="166">
        <f>SUM(D6:D54)</f>
        <v>228923000</v>
      </c>
      <c r="E5" s="16">
        <f aca="true" t="shared" si="0" ref="E5:E16">SUM(D5/C5)</f>
        <v>0.9917533918197343</v>
      </c>
    </row>
    <row r="6" spans="1:5" s="2" customFormat="1" ht="12.75">
      <c r="A6" s="12">
        <v>61420</v>
      </c>
      <c r="B6" s="12" t="s">
        <v>339</v>
      </c>
      <c r="C6" s="164">
        <v>97633816</v>
      </c>
      <c r="D6" s="129">
        <v>118000000</v>
      </c>
      <c r="E6" s="165">
        <f t="shared" si="0"/>
        <v>1.208597644078564</v>
      </c>
    </row>
    <row r="7" spans="1:5" ht="12.75">
      <c r="A7" s="12">
        <v>6142001</v>
      </c>
      <c r="B7" s="12" t="s">
        <v>340</v>
      </c>
      <c r="C7" s="164">
        <v>0</v>
      </c>
      <c r="D7" s="129">
        <v>0</v>
      </c>
      <c r="E7" s="165" t="e">
        <f t="shared" si="0"/>
        <v>#DIV/0!</v>
      </c>
    </row>
    <row r="8" spans="1:5" ht="12.75">
      <c r="A8" s="12">
        <v>6142002</v>
      </c>
      <c r="B8" s="197" t="s">
        <v>441</v>
      </c>
      <c r="C8" s="164">
        <v>22199060</v>
      </c>
      <c r="D8" s="129">
        <v>22500000</v>
      </c>
      <c r="E8" s="165">
        <f t="shared" si="0"/>
        <v>1.0135564298668502</v>
      </c>
    </row>
    <row r="9" spans="1:5" ht="12.75">
      <c r="A9" s="12">
        <v>614204</v>
      </c>
      <c r="B9" s="12" t="s">
        <v>341</v>
      </c>
      <c r="C9" s="164">
        <v>744435</v>
      </c>
      <c r="D9" s="129"/>
      <c r="E9" s="165">
        <f t="shared" si="0"/>
        <v>0</v>
      </c>
    </row>
    <row r="10" spans="1:5" ht="12.75">
      <c r="A10" s="12">
        <v>614202</v>
      </c>
      <c r="B10" s="12" t="s">
        <v>5</v>
      </c>
      <c r="C10" s="164"/>
      <c r="D10" s="129">
        <v>200000</v>
      </c>
      <c r="E10" s="165" t="e">
        <f t="shared" si="0"/>
        <v>#DIV/0!</v>
      </c>
    </row>
    <row r="11" spans="1:5" ht="12.75">
      <c r="A11" s="12">
        <v>614201</v>
      </c>
      <c r="B11" s="12" t="s">
        <v>53</v>
      </c>
      <c r="C11" s="164">
        <v>1261365</v>
      </c>
      <c r="D11" s="129">
        <v>1400000</v>
      </c>
      <c r="E11" s="165">
        <f t="shared" si="0"/>
        <v>1.1099087100086018</v>
      </c>
    </row>
    <row r="12" spans="1:5" ht="12.75">
      <c r="A12" s="12">
        <v>614203</v>
      </c>
      <c r="B12" s="12" t="s">
        <v>342</v>
      </c>
      <c r="C12" s="164"/>
      <c r="D12" s="129">
        <v>0</v>
      </c>
      <c r="E12" s="165" t="e">
        <f t="shared" si="0"/>
        <v>#DIV/0!</v>
      </c>
    </row>
    <row r="13" spans="1:5" ht="12.75">
      <c r="A13" s="12">
        <v>615205</v>
      </c>
      <c r="B13" s="12" t="s">
        <v>427</v>
      </c>
      <c r="C13" s="164">
        <v>243176</v>
      </c>
      <c r="D13" s="169">
        <v>0</v>
      </c>
      <c r="E13" s="165">
        <f t="shared" si="0"/>
        <v>0</v>
      </c>
    </row>
    <row r="14" spans="1:5" ht="12.75">
      <c r="A14" s="12">
        <v>614206</v>
      </c>
      <c r="B14" s="12" t="s">
        <v>343</v>
      </c>
      <c r="C14" s="164"/>
      <c r="D14" s="169">
        <v>100000</v>
      </c>
      <c r="E14" s="165"/>
    </row>
    <row r="15" spans="1:5" ht="12.75">
      <c r="A15" s="12">
        <v>614207</v>
      </c>
      <c r="B15" s="12" t="s">
        <v>344</v>
      </c>
      <c r="C15" s="164">
        <v>6133334</v>
      </c>
      <c r="D15" s="168">
        <v>7500000</v>
      </c>
      <c r="E15" s="165">
        <f t="shared" si="0"/>
        <v>1.2228259540406572</v>
      </c>
    </row>
    <row r="16" spans="1:5" ht="12.75">
      <c r="A16" s="12">
        <v>614208</v>
      </c>
      <c r="B16" s="12" t="s">
        <v>345</v>
      </c>
      <c r="C16" s="164">
        <v>4999998</v>
      </c>
      <c r="D16" s="168">
        <v>0</v>
      </c>
      <c r="E16" s="165">
        <f t="shared" si="0"/>
        <v>0</v>
      </c>
    </row>
    <row r="17" spans="1:5" ht="12.75">
      <c r="A17" s="12">
        <v>6142081</v>
      </c>
      <c r="B17" s="12" t="s">
        <v>346</v>
      </c>
      <c r="C17" s="164">
        <v>200000</v>
      </c>
      <c r="D17" s="168">
        <v>960000</v>
      </c>
      <c r="E17" s="165">
        <f aca="true" t="shared" si="1" ref="E17:E22">SUM(D17/C17)</f>
        <v>4.8</v>
      </c>
    </row>
    <row r="18" spans="1:5" ht="12.75">
      <c r="A18" s="12">
        <v>61421</v>
      </c>
      <c r="B18" s="12" t="s">
        <v>6</v>
      </c>
      <c r="C18" s="164">
        <v>4993146</v>
      </c>
      <c r="D18" s="168">
        <v>7000000</v>
      </c>
      <c r="E18" s="165">
        <f t="shared" si="1"/>
        <v>1.4019217543408504</v>
      </c>
    </row>
    <row r="19" spans="1:5" ht="12.75">
      <c r="A19" s="12">
        <v>61422</v>
      </c>
      <c r="B19" s="12" t="s">
        <v>54</v>
      </c>
      <c r="C19" s="164">
        <v>513254</v>
      </c>
      <c r="D19" s="168">
        <v>600000</v>
      </c>
      <c r="E19" s="165">
        <f t="shared" si="1"/>
        <v>1.1690118342964693</v>
      </c>
    </row>
    <row r="20" spans="1:5" ht="12.75">
      <c r="A20" s="12">
        <v>61423</v>
      </c>
      <c r="B20" s="12" t="s">
        <v>55</v>
      </c>
      <c r="C20" s="164">
        <v>240278</v>
      </c>
      <c r="D20" s="168">
        <v>300000</v>
      </c>
      <c r="E20" s="165">
        <f t="shared" si="1"/>
        <v>1.2485537585629978</v>
      </c>
    </row>
    <row r="21" spans="1:5" ht="12.75">
      <c r="A21" s="12">
        <v>61424</v>
      </c>
      <c r="B21" s="12" t="s">
        <v>7</v>
      </c>
      <c r="C21" s="164">
        <v>8617353</v>
      </c>
      <c r="D21" s="168">
        <v>9000000</v>
      </c>
      <c r="E21" s="165">
        <f t="shared" si="1"/>
        <v>1.0444042387494163</v>
      </c>
    </row>
    <row r="22" spans="1:5" ht="12.75">
      <c r="A22" s="12">
        <v>61425</v>
      </c>
      <c r="B22" s="12" t="s">
        <v>56</v>
      </c>
      <c r="C22" s="164">
        <v>21807013</v>
      </c>
      <c r="D22" s="169">
        <v>24108000</v>
      </c>
      <c r="E22" s="165">
        <f t="shared" si="1"/>
        <v>1.1055159182048453</v>
      </c>
    </row>
    <row r="23" spans="1:5" ht="12.75">
      <c r="A23" s="12">
        <v>614242</v>
      </c>
      <c r="B23" s="12" t="s">
        <v>347</v>
      </c>
      <c r="C23" s="17"/>
      <c r="D23" s="167"/>
      <c r="E23" s="18" t="e">
        <f aca="true" t="shared" si="2" ref="E23:E33">SUM(D23/C23)</f>
        <v>#DIV/0!</v>
      </c>
    </row>
    <row r="24" spans="1:5" ht="12.75">
      <c r="A24" s="12">
        <v>614260</v>
      </c>
      <c r="B24" s="12" t="s">
        <v>428</v>
      </c>
      <c r="C24" s="17">
        <v>2458993</v>
      </c>
      <c r="D24" s="17">
        <v>2375000</v>
      </c>
      <c r="E24" s="18">
        <f t="shared" si="2"/>
        <v>0.9658425217151899</v>
      </c>
    </row>
    <row r="25" spans="1:5" ht="12.75">
      <c r="A25" s="12">
        <v>614262</v>
      </c>
      <c r="B25" s="12" t="s">
        <v>57</v>
      </c>
      <c r="C25" s="17">
        <v>217000</v>
      </c>
      <c r="D25" s="17">
        <v>200000</v>
      </c>
      <c r="E25" s="18">
        <f t="shared" si="2"/>
        <v>0.9216589861751152</v>
      </c>
    </row>
    <row r="26" spans="1:5" ht="12.75">
      <c r="A26" s="12">
        <v>614270</v>
      </c>
      <c r="B26" s="12" t="s">
        <v>8</v>
      </c>
      <c r="C26" s="17">
        <v>3200000</v>
      </c>
      <c r="D26" s="17">
        <v>3040000</v>
      </c>
      <c r="E26" s="18">
        <f t="shared" si="2"/>
        <v>0.95</v>
      </c>
    </row>
    <row r="27" spans="1:5" ht="12.75">
      <c r="A27" s="12">
        <v>614271</v>
      </c>
      <c r="B27" s="12" t="s">
        <v>58</v>
      </c>
      <c r="C27" s="17">
        <v>168699</v>
      </c>
      <c r="D27" s="17">
        <v>200000</v>
      </c>
      <c r="E27" s="18">
        <f t="shared" si="2"/>
        <v>1.1855434827710893</v>
      </c>
    </row>
    <row r="28" spans="1:5" ht="12.75">
      <c r="A28" s="12">
        <v>614273</v>
      </c>
      <c r="B28" s="12" t="s">
        <v>348</v>
      </c>
      <c r="C28" s="17">
        <v>0</v>
      </c>
      <c r="D28" s="17">
        <v>100000</v>
      </c>
      <c r="E28" s="18" t="e">
        <f t="shared" si="2"/>
        <v>#DIV/0!</v>
      </c>
    </row>
    <row r="29" spans="1:5" ht="12.75">
      <c r="A29" s="12">
        <v>61428</v>
      </c>
      <c r="B29" s="12" t="s">
        <v>9</v>
      </c>
      <c r="C29" s="17">
        <v>1900424</v>
      </c>
      <c r="D29" s="17">
        <v>1800000</v>
      </c>
      <c r="E29" s="18">
        <f t="shared" si="2"/>
        <v>0.9471570554781459</v>
      </c>
    </row>
    <row r="30" spans="1:5" ht="12.75">
      <c r="A30" s="12">
        <v>614290</v>
      </c>
      <c r="B30" s="12" t="s">
        <v>10</v>
      </c>
      <c r="C30" s="17">
        <v>240000</v>
      </c>
      <c r="D30" s="17">
        <v>250000</v>
      </c>
      <c r="E30" s="18">
        <f t="shared" si="2"/>
        <v>1.0416666666666667</v>
      </c>
    </row>
    <row r="31" spans="1:5" ht="12.75">
      <c r="A31" s="12">
        <v>614291</v>
      </c>
      <c r="B31" s="12" t="s">
        <v>11</v>
      </c>
      <c r="C31" s="17">
        <v>0</v>
      </c>
      <c r="D31" s="17"/>
      <c r="E31" s="18" t="e">
        <f t="shared" si="2"/>
        <v>#DIV/0!</v>
      </c>
    </row>
    <row r="32" spans="1:5" ht="12.75">
      <c r="A32" s="12">
        <v>614292</v>
      </c>
      <c r="B32" s="12" t="s">
        <v>59</v>
      </c>
      <c r="C32" s="17">
        <v>636000</v>
      </c>
      <c r="D32" s="17">
        <v>600000</v>
      </c>
      <c r="E32" s="18">
        <f t="shared" si="2"/>
        <v>0.9433962264150944</v>
      </c>
    </row>
    <row r="33" spans="1:5" ht="12.75">
      <c r="A33" s="125">
        <v>6142931</v>
      </c>
      <c r="B33" s="125" t="s">
        <v>349</v>
      </c>
      <c r="C33" s="126">
        <v>2200000</v>
      </c>
      <c r="D33" s="126">
        <v>0</v>
      </c>
      <c r="E33" s="127">
        <f t="shared" si="2"/>
        <v>0</v>
      </c>
    </row>
    <row r="34" spans="1:5" ht="12.75">
      <c r="A34" s="130">
        <v>6142932</v>
      </c>
      <c r="B34" s="130" t="s">
        <v>350</v>
      </c>
      <c r="C34" s="129">
        <v>300000</v>
      </c>
      <c r="D34" s="129">
        <v>0</v>
      </c>
      <c r="E34" s="128">
        <f>SUM(D34/C34)</f>
        <v>0</v>
      </c>
    </row>
    <row r="35" spans="1:5" s="137" customFormat="1" ht="12.75">
      <c r="A35" s="134">
        <v>6142933</v>
      </c>
      <c r="B35" s="134" t="s">
        <v>351</v>
      </c>
      <c r="C35" s="135">
        <v>6422035</v>
      </c>
      <c r="D35" s="135">
        <v>0</v>
      </c>
      <c r="E35" s="136">
        <f>SUM(D35/C35)</f>
        <v>0</v>
      </c>
    </row>
    <row r="36" spans="1:5" ht="12.75">
      <c r="A36" s="23">
        <v>6142934</v>
      </c>
      <c r="B36" s="23" t="s">
        <v>322</v>
      </c>
      <c r="C36" s="24"/>
      <c r="D36" s="24">
        <v>0</v>
      </c>
      <c r="E36" s="18" t="e">
        <f aca="true" t="shared" si="3" ref="E36:E44">SUM(D36/C36)</f>
        <v>#DIV/0!</v>
      </c>
    </row>
    <row r="37" spans="1:5" ht="12.75">
      <c r="A37" s="23">
        <v>615</v>
      </c>
      <c r="B37" s="23" t="s">
        <v>429</v>
      </c>
      <c r="C37" s="24">
        <v>17963</v>
      </c>
      <c r="D37" s="24">
        <v>0</v>
      </c>
      <c r="E37" s="18">
        <f t="shared" si="3"/>
        <v>0</v>
      </c>
    </row>
    <row r="38" spans="1:5" ht="12.75">
      <c r="A38" s="23">
        <v>65900</v>
      </c>
      <c r="B38" s="23" t="s">
        <v>12</v>
      </c>
      <c r="C38" s="24">
        <v>2449</v>
      </c>
      <c r="D38" s="24">
        <v>10000</v>
      </c>
      <c r="E38" s="18">
        <f t="shared" si="3"/>
        <v>4.083299305839118</v>
      </c>
    </row>
    <row r="39" spans="1:5" ht="12.75">
      <c r="A39" s="23">
        <v>614099</v>
      </c>
      <c r="B39" s="23" t="s">
        <v>13</v>
      </c>
      <c r="C39" s="24">
        <v>60000</v>
      </c>
      <c r="D39" s="24">
        <v>70000</v>
      </c>
      <c r="E39" s="18">
        <f t="shared" si="3"/>
        <v>1.1666666666666667</v>
      </c>
    </row>
    <row r="40" spans="1:5" ht="12.75">
      <c r="A40" s="23">
        <v>6594</v>
      </c>
      <c r="B40" s="23" t="s">
        <v>322</v>
      </c>
      <c r="C40" s="24">
        <v>1700000</v>
      </c>
      <c r="D40" s="24">
        <v>200000</v>
      </c>
      <c r="E40" s="18">
        <f t="shared" si="3"/>
        <v>0.11764705882352941</v>
      </c>
    </row>
    <row r="41" spans="1:5" ht="12.75">
      <c r="A41" s="23">
        <v>6597</v>
      </c>
      <c r="B41" s="23" t="s">
        <v>60</v>
      </c>
      <c r="C41" s="24"/>
      <c r="D41" s="24"/>
      <c r="E41" s="18" t="e">
        <f t="shared" si="3"/>
        <v>#DIV/0!</v>
      </c>
    </row>
    <row r="42" spans="1:5" ht="12.75">
      <c r="A42" s="23">
        <v>6598</v>
      </c>
      <c r="B42" s="23" t="s">
        <v>14</v>
      </c>
      <c r="C42" s="24">
        <v>396761</v>
      </c>
      <c r="D42" s="24">
        <v>200000</v>
      </c>
      <c r="E42" s="18">
        <f t="shared" si="3"/>
        <v>0.5040818023948926</v>
      </c>
    </row>
    <row r="43" spans="1:5" ht="12.75">
      <c r="A43" s="23">
        <v>6599</v>
      </c>
      <c r="B43" s="23" t="s">
        <v>352</v>
      </c>
      <c r="C43" s="24">
        <v>541325</v>
      </c>
      <c r="D43" s="24">
        <v>0</v>
      </c>
      <c r="E43" s="18">
        <f t="shared" si="3"/>
        <v>0</v>
      </c>
    </row>
    <row r="44" spans="1:5" ht="12.75">
      <c r="A44" s="23">
        <v>662</v>
      </c>
      <c r="B44" s="23" t="s">
        <v>353</v>
      </c>
      <c r="C44" s="24">
        <v>7712247</v>
      </c>
      <c r="D44" s="24">
        <v>8000000</v>
      </c>
      <c r="E44" s="18">
        <f t="shared" si="3"/>
        <v>1.0373111753293172</v>
      </c>
    </row>
    <row r="45" spans="1:5" ht="12.75">
      <c r="A45" s="23">
        <v>6626</v>
      </c>
      <c r="B45" s="23" t="s">
        <v>323</v>
      </c>
      <c r="C45" s="24">
        <v>9447</v>
      </c>
      <c r="D45" s="24">
        <v>10000</v>
      </c>
      <c r="E45" s="18">
        <f aca="true" t="shared" si="4" ref="E45:E54">SUM(D45/C45)</f>
        <v>1.0585371017254155</v>
      </c>
    </row>
    <row r="46" spans="1:5" ht="12.75">
      <c r="A46" s="157">
        <v>6631</v>
      </c>
      <c r="B46" s="157" t="s">
        <v>15</v>
      </c>
      <c r="C46" s="158"/>
      <c r="D46" s="158"/>
      <c r="E46" s="127" t="e">
        <f t="shared" si="4"/>
        <v>#DIV/0!</v>
      </c>
    </row>
    <row r="47" spans="1:5" ht="12.75">
      <c r="A47" s="130">
        <v>664</v>
      </c>
      <c r="B47" s="130" t="s">
        <v>354</v>
      </c>
      <c r="C47" s="129"/>
      <c r="D47" s="129"/>
      <c r="E47" s="159" t="e">
        <f t="shared" si="4"/>
        <v>#DIV/0!</v>
      </c>
    </row>
    <row r="48" spans="1:5" ht="12.75">
      <c r="A48" s="160">
        <v>6760</v>
      </c>
      <c r="B48" s="160" t="s">
        <v>16</v>
      </c>
      <c r="C48" s="175"/>
      <c r="D48" s="175"/>
      <c r="E48" s="161" t="e">
        <f t="shared" si="4"/>
        <v>#DIV/0!</v>
      </c>
    </row>
    <row r="49" spans="1:5" ht="12.75">
      <c r="A49" s="162">
        <v>6779</v>
      </c>
      <c r="B49" s="162" t="s">
        <v>61</v>
      </c>
      <c r="C49" s="178"/>
      <c r="D49" s="178"/>
      <c r="E49" s="162" t="e">
        <f t="shared" si="4"/>
        <v>#DIV/0!</v>
      </c>
    </row>
    <row r="50" spans="1:5" ht="12.75">
      <c r="A50" s="162">
        <v>679</v>
      </c>
      <c r="B50" s="163" t="s">
        <v>355</v>
      </c>
      <c r="C50" s="178">
        <v>6400000</v>
      </c>
      <c r="D50" s="178">
        <v>100000</v>
      </c>
      <c r="E50" s="162">
        <f t="shared" si="4"/>
        <v>0.015625</v>
      </c>
    </row>
    <row r="51" spans="1:5" ht="12.75">
      <c r="A51" s="162">
        <v>6794</v>
      </c>
      <c r="B51" s="163" t="s">
        <v>356</v>
      </c>
      <c r="C51" s="178"/>
      <c r="D51" s="178"/>
      <c r="E51" s="162" t="e">
        <f t="shared" si="4"/>
        <v>#DIV/0!</v>
      </c>
    </row>
    <row r="52" spans="1:5" ht="12.75">
      <c r="A52" s="162">
        <v>679923</v>
      </c>
      <c r="B52" s="162" t="s">
        <v>357</v>
      </c>
      <c r="C52" s="178"/>
      <c r="D52" s="178"/>
      <c r="E52" s="162" t="e">
        <f t="shared" si="4"/>
        <v>#DIV/0!</v>
      </c>
    </row>
    <row r="53" spans="1:5" ht="12.75">
      <c r="A53" s="162">
        <v>677</v>
      </c>
      <c r="B53" s="162" t="s">
        <v>358</v>
      </c>
      <c r="C53" s="178">
        <v>1149214</v>
      </c>
      <c r="D53" s="178">
        <v>100000</v>
      </c>
      <c r="E53" s="162">
        <f t="shared" si="4"/>
        <v>0.08701599528025242</v>
      </c>
    </row>
    <row r="54" spans="1:5" ht="12.75">
      <c r="A54" s="162">
        <v>685</v>
      </c>
      <c r="B54" s="162" t="s">
        <v>359</v>
      </c>
      <c r="C54" s="178">
        <v>25507751</v>
      </c>
      <c r="D54" s="178">
        <v>20000000</v>
      </c>
      <c r="E54" s="162">
        <f t="shared" si="4"/>
        <v>0.7840753973174663</v>
      </c>
    </row>
  </sheetData>
  <sheetProtection selectLockedCells="1" selectUnlockedCells="1"/>
  <printOptions horizontalCentered="1"/>
  <pageMargins left="0.48541666666666666" right="0.19652777777777777" top="0.63125" bottom="0.63125" header="0.39375" footer="0.393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F38" sqref="F38"/>
    </sheetView>
  </sheetViews>
  <sheetFormatPr defaultColWidth="11.57421875" defaultRowHeight="12.75"/>
  <cols>
    <col min="1" max="1" width="4.8515625" style="0" customWidth="1"/>
    <col min="2" max="2" width="41.140625" style="0" customWidth="1"/>
    <col min="3" max="3" width="15.57421875" style="0" customWidth="1"/>
    <col min="4" max="4" width="14.00390625" style="0" customWidth="1"/>
    <col min="5" max="5" width="15.28125" style="0" customWidth="1"/>
    <col min="6" max="6" width="13.421875" style="0" customWidth="1"/>
    <col min="7" max="7" width="8.7109375" style="0" customWidth="1"/>
    <col min="8" max="8" width="7.8515625" style="0" customWidth="1"/>
    <col min="9" max="9" width="6.8515625" style="0" customWidth="1"/>
  </cols>
  <sheetData>
    <row r="2" spans="1:2" ht="12.75">
      <c r="A2" s="79" t="s">
        <v>147</v>
      </c>
      <c r="B2" s="80"/>
    </row>
    <row r="3" ht="12.75">
      <c r="F3" t="s">
        <v>148</v>
      </c>
    </row>
    <row r="4" spans="1:9" ht="12.75">
      <c r="A4" s="162" t="s">
        <v>149</v>
      </c>
      <c r="B4" s="162" t="s">
        <v>150</v>
      </c>
      <c r="C4" s="162" t="s">
        <v>328</v>
      </c>
      <c r="D4" s="162" t="s">
        <v>329</v>
      </c>
      <c r="E4" s="160" t="s">
        <v>426</v>
      </c>
      <c r="F4" s="160" t="s">
        <v>424</v>
      </c>
      <c r="G4" s="162" t="s">
        <v>111</v>
      </c>
      <c r="H4" s="162" t="s">
        <v>111</v>
      </c>
      <c r="I4" s="162" t="s">
        <v>111</v>
      </c>
    </row>
    <row r="5" spans="1:9" ht="12.75">
      <c r="A5" s="162"/>
      <c r="B5" s="162"/>
      <c r="C5" s="162"/>
      <c r="D5" s="162"/>
      <c r="E5" s="162"/>
      <c r="F5" s="162"/>
      <c r="G5" s="162" t="s">
        <v>151</v>
      </c>
      <c r="H5" s="162" t="s">
        <v>152</v>
      </c>
      <c r="I5" s="162" t="s">
        <v>113</v>
      </c>
    </row>
    <row r="6" spans="1:9" ht="12.75">
      <c r="A6" s="179">
        <v>1</v>
      </c>
      <c r="B6" s="179">
        <v>2</v>
      </c>
      <c r="C6" s="179">
        <v>3</v>
      </c>
      <c r="D6" s="179">
        <v>4</v>
      </c>
      <c r="E6" s="179">
        <v>5</v>
      </c>
      <c r="F6" s="179">
        <v>6</v>
      </c>
      <c r="G6" s="179">
        <v>7</v>
      </c>
      <c r="H6" s="179">
        <v>8</v>
      </c>
      <c r="I6" s="179">
        <v>9</v>
      </c>
    </row>
    <row r="7" spans="1:9" ht="12.75">
      <c r="A7" s="163">
        <v>1</v>
      </c>
      <c r="B7" s="163" t="s">
        <v>311</v>
      </c>
      <c r="C7" s="144">
        <v>11100000</v>
      </c>
      <c r="D7" s="163"/>
      <c r="E7" s="144"/>
      <c r="F7" s="163"/>
      <c r="G7" s="144">
        <f aca="true" t="shared" si="0" ref="G7:G38">SUM(D7/C7)</f>
        <v>0</v>
      </c>
      <c r="H7" s="144">
        <f aca="true" t="shared" si="1" ref="H7:H28">SUM(E7/C7)</f>
        <v>0</v>
      </c>
      <c r="I7" s="178" t="e">
        <f aca="true" t="shared" si="2" ref="I7:I38">SUM(F7/E7)</f>
        <v>#DIV/0!</v>
      </c>
    </row>
    <row r="8" spans="1:9" ht="12.75">
      <c r="A8" s="163">
        <v>2</v>
      </c>
      <c r="B8" s="163" t="s">
        <v>312</v>
      </c>
      <c r="C8" s="144">
        <v>10400000</v>
      </c>
      <c r="D8" s="144"/>
      <c r="E8" s="144"/>
      <c r="F8" s="144"/>
      <c r="G8" s="144">
        <f t="shared" si="0"/>
        <v>0</v>
      </c>
      <c r="H8" s="144">
        <f t="shared" si="1"/>
        <v>0</v>
      </c>
      <c r="I8" s="178" t="e">
        <f t="shared" si="2"/>
        <v>#DIV/0!</v>
      </c>
    </row>
    <row r="9" spans="1:9" ht="12.75">
      <c r="A9" s="163">
        <v>3</v>
      </c>
      <c r="B9" s="163" t="s">
        <v>313</v>
      </c>
      <c r="C9" s="144">
        <v>17300000</v>
      </c>
      <c r="D9" s="144"/>
      <c r="E9" s="144"/>
      <c r="F9" s="144"/>
      <c r="G9" s="144">
        <f t="shared" si="0"/>
        <v>0</v>
      </c>
      <c r="H9" s="144">
        <f t="shared" si="1"/>
        <v>0</v>
      </c>
      <c r="I9" s="178" t="e">
        <f t="shared" si="2"/>
        <v>#DIV/0!</v>
      </c>
    </row>
    <row r="10" spans="1:9" ht="12.75">
      <c r="A10" s="163">
        <v>4</v>
      </c>
      <c r="B10" s="163" t="s">
        <v>314</v>
      </c>
      <c r="C10" s="144">
        <v>14400000</v>
      </c>
      <c r="D10" s="144"/>
      <c r="E10" s="144"/>
      <c r="F10" s="129"/>
      <c r="G10" s="144">
        <f t="shared" si="0"/>
        <v>0</v>
      </c>
      <c r="H10" s="144">
        <f t="shared" si="1"/>
        <v>0</v>
      </c>
      <c r="I10" s="178" t="e">
        <f t="shared" si="2"/>
        <v>#DIV/0!</v>
      </c>
    </row>
    <row r="11" spans="1:9" ht="12.75">
      <c r="A11" s="163">
        <v>5</v>
      </c>
      <c r="B11" s="163" t="s">
        <v>315</v>
      </c>
      <c r="C11" s="144">
        <v>2020000</v>
      </c>
      <c r="D11" s="144"/>
      <c r="E11" s="144"/>
      <c r="F11" s="129"/>
      <c r="G11" s="144">
        <f t="shared" si="0"/>
        <v>0</v>
      </c>
      <c r="H11" s="144">
        <f t="shared" si="1"/>
        <v>0</v>
      </c>
      <c r="I11" s="178" t="e">
        <f t="shared" si="2"/>
        <v>#DIV/0!</v>
      </c>
    </row>
    <row r="12" spans="1:9" ht="12.75">
      <c r="A12" s="163">
        <v>6</v>
      </c>
      <c r="B12" s="163" t="s">
        <v>316</v>
      </c>
      <c r="C12" s="144">
        <v>960000</v>
      </c>
      <c r="D12" s="144"/>
      <c r="E12" s="144"/>
      <c r="F12" s="129"/>
      <c r="G12" s="144">
        <f t="shared" si="0"/>
        <v>0</v>
      </c>
      <c r="H12" s="144">
        <f t="shared" si="1"/>
        <v>0</v>
      </c>
      <c r="I12" s="178" t="e">
        <f t="shared" si="2"/>
        <v>#DIV/0!</v>
      </c>
    </row>
    <row r="13" spans="1:9" ht="12.75">
      <c r="A13" s="163">
        <v>7</v>
      </c>
      <c r="B13" s="163" t="s">
        <v>317</v>
      </c>
      <c r="C13" s="144">
        <v>960000</v>
      </c>
      <c r="D13" s="144"/>
      <c r="E13" s="144"/>
      <c r="F13" s="129">
        <v>700000</v>
      </c>
      <c r="G13" s="144">
        <f t="shared" si="0"/>
        <v>0</v>
      </c>
      <c r="H13" s="144">
        <f t="shared" si="1"/>
        <v>0</v>
      </c>
      <c r="I13" s="178" t="e">
        <f t="shared" si="2"/>
        <v>#DIV/0!</v>
      </c>
    </row>
    <row r="14" spans="1:9" ht="12.75">
      <c r="A14" s="163">
        <v>8</v>
      </c>
      <c r="B14" s="163" t="s">
        <v>153</v>
      </c>
      <c r="C14" s="144">
        <v>300000</v>
      </c>
      <c r="D14" s="144"/>
      <c r="E14" s="144"/>
      <c r="F14" s="129">
        <v>100000</v>
      </c>
      <c r="G14" s="144">
        <f t="shared" si="0"/>
        <v>0</v>
      </c>
      <c r="H14" s="144">
        <f t="shared" si="1"/>
        <v>0</v>
      </c>
      <c r="I14" s="178" t="e">
        <f t="shared" si="2"/>
        <v>#DIV/0!</v>
      </c>
    </row>
    <row r="15" spans="1:9" ht="12.75">
      <c r="A15" s="163">
        <v>9</v>
      </c>
      <c r="B15" s="163" t="s">
        <v>420</v>
      </c>
      <c r="C15" s="144"/>
      <c r="D15" s="144"/>
      <c r="E15" s="144"/>
      <c r="F15" s="129"/>
      <c r="G15" s="144" t="e">
        <f t="shared" si="0"/>
        <v>#DIV/0!</v>
      </c>
      <c r="H15" s="144" t="e">
        <f t="shared" si="1"/>
        <v>#DIV/0!</v>
      </c>
      <c r="I15" s="178" t="e">
        <f t="shared" si="2"/>
        <v>#DIV/0!</v>
      </c>
    </row>
    <row r="16" spans="1:9" ht="12.75">
      <c r="A16" s="163">
        <v>10</v>
      </c>
      <c r="B16" s="163" t="s">
        <v>154</v>
      </c>
      <c r="C16" s="144">
        <v>800000</v>
      </c>
      <c r="D16" s="144"/>
      <c r="E16" s="144"/>
      <c r="F16" s="129"/>
      <c r="G16" s="144">
        <f t="shared" si="0"/>
        <v>0</v>
      </c>
      <c r="H16" s="144">
        <f t="shared" si="1"/>
        <v>0</v>
      </c>
      <c r="I16" s="178" t="e">
        <f t="shared" si="2"/>
        <v>#DIV/0!</v>
      </c>
    </row>
    <row r="17" spans="1:9" ht="12.75">
      <c r="A17" s="163">
        <v>11</v>
      </c>
      <c r="B17" s="163" t="s">
        <v>421</v>
      </c>
      <c r="C17" s="144"/>
      <c r="D17" s="144">
        <v>1100000</v>
      </c>
      <c r="E17" s="144"/>
      <c r="F17" s="144">
        <v>2000000</v>
      </c>
      <c r="G17" s="144" t="e">
        <f t="shared" si="0"/>
        <v>#DIV/0!</v>
      </c>
      <c r="H17" s="144" t="e">
        <f t="shared" si="1"/>
        <v>#DIV/0!</v>
      </c>
      <c r="I17" s="178" t="e">
        <f t="shared" si="2"/>
        <v>#DIV/0!</v>
      </c>
    </row>
    <row r="18" spans="1:9" ht="12.75">
      <c r="A18" s="163">
        <v>12</v>
      </c>
      <c r="B18" s="163" t="s">
        <v>436</v>
      </c>
      <c r="C18" s="144">
        <v>60000</v>
      </c>
      <c r="D18" s="144">
        <v>100000</v>
      </c>
      <c r="E18" s="144">
        <v>60000</v>
      </c>
      <c r="F18" s="144">
        <v>490000</v>
      </c>
      <c r="G18" s="144">
        <f t="shared" si="0"/>
        <v>1.6666666666666667</v>
      </c>
      <c r="H18" s="144">
        <f t="shared" si="1"/>
        <v>1</v>
      </c>
      <c r="I18" s="178">
        <f t="shared" si="2"/>
        <v>8.166666666666666</v>
      </c>
    </row>
    <row r="19" spans="1:9" ht="12.75">
      <c r="A19" s="163">
        <v>13</v>
      </c>
      <c r="B19" s="163" t="s">
        <v>438</v>
      </c>
      <c r="C19" s="144">
        <v>1200000</v>
      </c>
      <c r="D19" s="144">
        <v>100000</v>
      </c>
      <c r="E19" s="144">
        <v>70000</v>
      </c>
      <c r="F19" s="144"/>
      <c r="G19" s="144">
        <f t="shared" si="0"/>
        <v>0.08333333333333333</v>
      </c>
      <c r="H19" s="144">
        <f t="shared" si="1"/>
        <v>0.058333333333333334</v>
      </c>
      <c r="I19" s="178">
        <f t="shared" si="2"/>
        <v>0</v>
      </c>
    </row>
    <row r="20" spans="1:9" ht="12.75">
      <c r="A20" s="163">
        <v>14</v>
      </c>
      <c r="B20" s="163" t="s">
        <v>155</v>
      </c>
      <c r="C20" s="144">
        <v>390000</v>
      </c>
      <c r="D20" s="144"/>
      <c r="E20" s="144"/>
      <c r="F20" s="144"/>
      <c r="G20" s="144">
        <f t="shared" si="0"/>
        <v>0</v>
      </c>
      <c r="H20" s="144">
        <f t="shared" si="1"/>
        <v>0</v>
      </c>
      <c r="I20" s="178" t="e">
        <f t="shared" si="2"/>
        <v>#DIV/0!</v>
      </c>
    </row>
    <row r="21" spans="1:9" ht="12.75">
      <c r="A21" s="163">
        <v>15</v>
      </c>
      <c r="B21" s="163" t="s">
        <v>156</v>
      </c>
      <c r="C21" s="144">
        <v>150000</v>
      </c>
      <c r="D21" s="144">
        <v>150000</v>
      </c>
      <c r="E21" s="144">
        <v>137000</v>
      </c>
      <c r="F21" s="144"/>
      <c r="G21" s="144">
        <f t="shared" si="0"/>
        <v>1</v>
      </c>
      <c r="H21" s="144">
        <f t="shared" si="1"/>
        <v>0.9133333333333333</v>
      </c>
      <c r="I21" s="178">
        <f t="shared" si="2"/>
        <v>0</v>
      </c>
    </row>
    <row r="22" spans="1:9" ht="12.75">
      <c r="A22" s="163">
        <v>16</v>
      </c>
      <c r="B22" s="163" t="s">
        <v>422</v>
      </c>
      <c r="C22" s="144" t="s">
        <v>425</v>
      </c>
      <c r="D22" s="144"/>
      <c r="E22" s="144"/>
      <c r="F22" s="144"/>
      <c r="G22" s="144">
        <f t="shared" si="0"/>
        <v>0</v>
      </c>
      <c r="H22" s="144">
        <f t="shared" si="1"/>
        <v>0</v>
      </c>
      <c r="I22" s="178" t="e">
        <f t="shared" si="2"/>
        <v>#DIV/0!</v>
      </c>
    </row>
    <row r="23" spans="1:9" ht="12.75">
      <c r="A23" s="163">
        <v>17</v>
      </c>
      <c r="B23" s="163" t="s">
        <v>318</v>
      </c>
      <c r="C23" s="144">
        <v>150000</v>
      </c>
      <c r="D23" s="144">
        <v>100000</v>
      </c>
      <c r="E23" s="144">
        <v>98000</v>
      </c>
      <c r="F23" s="144"/>
      <c r="G23" s="144">
        <f t="shared" si="0"/>
        <v>0.6666666666666666</v>
      </c>
      <c r="H23" s="144">
        <f t="shared" si="1"/>
        <v>0.6533333333333333</v>
      </c>
      <c r="I23" s="178">
        <f t="shared" si="2"/>
        <v>0</v>
      </c>
    </row>
    <row r="24" spans="1:9" ht="12.75">
      <c r="A24" s="163">
        <v>18</v>
      </c>
      <c r="B24" s="180" t="s">
        <v>157</v>
      </c>
      <c r="C24" s="144">
        <v>840000</v>
      </c>
      <c r="D24" s="144">
        <v>840000</v>
      </c>
      <c r="E24" s="144"/>
      <c r="F24" s="145">
        <v>490000</v>
      </c>
      <c r="G24" s="144">
        <f t="shared" si="0"/>
        <v>1</v>
      </c>
      <c r="H24" s="144">
        <f t="shared" si="1"/>
        <v>0</v>
      </c>
      <c r="I24" s="178" t="e">
        <f t="shared" si="2"/>
        <v>#DIV/0!</v>
      </c>
    </row>
    <row r="25" spans="1:9" ht="12.75">
      <c r="A25" s="163">
        <v>19</v>
      </c>
      <c r="B25" s="180" t="s">
        <v>158</v>
      </c>
      <c r="C25" s="144"/>
      <c r="D25" s="144"/>
      <c r="E25" s="129"/>
      <c r="F25" s="145"/>
      <c r="G25" s="144" t="e">
        <f t="shared" si="0"/>
        <v>#DIV/0!</v>
      </c>
      <c r="H25" s="144" t="e">
        <f t="shared" si="1"/>
        <v>#DIV/0!</v>
      </c>
      <c r="I25" s="178" t="e">
        <f t="shared" si="2"/>
        <v>#DIV/0!</v>
      </c>
    </row>
    <row r="26" spans="1:9" ht="12.75">
      <c r="A26" s="163">
        <v>20</v>
      </c>
      <c r="B26" s="163" t="s">
        <v>159</v>
      </c>
      <c r="C26" s="144">
        <v>2980000</v>
      </c>
      <c r="D26" s="144">
        <v>4860000</v>
      </c>
      <c r="E26" s="144">
        <v>4035516</v>
      </c>
      <c r="F26" s="129">
        <v>3500000</v>
      </c>
      <c r="G26" s="144">
        <f t="shared" si="0"/>
        <v>1.6308724832214765</v>
      </c>
      <c r="H26" s="144">
        <f t="shared" si="1"/>
        <v>1.3542</v>
      </c>
      <c r="I26" s="178">
        <f t="shared" si="2"/>
        <v>0.8672992499596086</v>
      </c>
    </row>
    <row r="27" spans="1:9" ht="12.75">
      <c r="A27" s="163">
        <v>21</v>
      </c>
      <c r="B27" s="163" t="s">
        <v>160</v>
      </c>
      <c r="C27" s="144">
        <v>300000</v>
      </c>
      <c r="D27" s="144"/>
      <c r="E27" s="144"/>
      <c r="F27" s="144"/>
      <c r="G27" s="144">
        <f t="shared" si="0"/>
        <v>0</v>
      </c>
      <c r="H27" s="144">
        <f t="shared" si="1"/>
        <v>0</v>
      </c>
      <c r="I27" s="178" t="e">
        <f t="shared" si="2"/>
        <v>#DIV/0!</v>
      </c>
    </row>
    <row r="28" spans="1:9" ht="12.75">
      <c r="A28" s="163">
        <v>22</v>
      </c>
      <c r="B28" s="163" t="s">
        <v>161</v>
      </c>
      <c r="C28" s="144"/>
      <c r="D28" s="144"/>
      <c r="E28" s="144"/>
      <c r="F28" s="129"/>
      <c r="G28" s="144" t="e">
        <f t="shared" si="0"/>
        <v>#DIV/0!</v>
      </c>
      <c r="H28" s="144" t="e">
        <f t="shared" si="1"/>
        <v>#DIV/0!</v>
      </c>
      <c r="I28" s="178" t="e">
        <f t="shared" si="2"/>
        <v>#DIV/0!</v>
      </c>
    </row>
    <row r="29" spans="1:9" ht="12.75">
      <c r="A29" s="163">
        <v>23</v>
      </c>
      <c r="B29" s="163" t="s">
        <v>336</v>
      </c>
      <c r="C29" s="144"/>
      <c r="D29" s="144">
        <v>2000000</v>
      </c>
      <c r="E29" s="144"/>
      <c r="F29" s="144">
        <v>1500000</v>
      </c>
      <c r="G29" s="144" t="e">
        <f t="shared" si="0"/>
        <v>#DIV/0!</v>
      </c>
      <c r="H29" s="144" t="e">
        <f>SUM(E28/C28)</f>
        <v>#DIV/0!</v>
      </c>
      <c r="I29" s="178" t="e">
        <f t="shared" si="2"/>
        <v>#DIV/0!</v>
      </c>
    </row>
    <row r="30" spans="1:9" ht="12.75">
      <c r="A30" s="163">
        <v>24</v>
      </c>
      <c r="B30" s="163" t="s">
        <v>162</v>
      </c>
      <c r="C30" s="144">
        <v>400000</v>
      </c>
      <c r="D30" s="144"/>
      <c r="E30" s="144"/>
      <c r="F30" s="144"/>
      <c r="G30" s="144">
        <f t="shared" si="0"/>
        <v>0</v>
      </c>
      <c r="H30" s="144">
        <f aca="true" t="shared" si="3" ref="H30:H38">SUM(E30/C30)</f>
        <v>0</v>
      </c>
      <c r="I30" s="178" t="e">
        <f t="shared" si="2"/>
        <v>#DIV/0!</v>
      </c>
    </row>
    <row r="31" spans="1:9" ht="12.75">
      <c r="A31" s="163">
        <v>25</v>
      </c>
      <c r="B31" s="163" t="s">
        <v>163</v>
      </c>
      <c r="C31" s="144">
        <v>300000</v>
      </c>
      <c r="D31" s="144"/>
      <c r="E31" s="144"/>
      <c r="F31" s="144"/>
      <c r="G31" s="144">
        <f t="shared" si="0"/>
        <v>0</v>
      </c>
      <c r="H31" s="144">
        <f t="shared" si="3"/>
        <v>0</v>
      </c>
      <c r="I31" s="178" t="e">
        <f t="shared" si="2"/>
        <v>#DIV/0!</v>
      </c>
    </row>
    <row r="32" spans="1:9" ht="12.75">
      <c r="A32" s="163">
        <v>26</v>
      </c>
      <c r="B32" s="163" t="s">
        <v>26</v>
      </c>
      <c r="C32" s="144">
        <v>2500000</v>
      </c>
      <c r="D32" s="144">
        <v>2200000</v>
      </c>
      <c r="E32" s="144">
        <v>1383610</v>
      </c>
      <c r="F32" s="144"/>
      <c r="G32" s="144">
        <f t="shared" si="0"/>
        <v>0.88</v>
      </c>
      <c r="H32" s="144">
        <f t="shared" si="3"/>
        <v>0.553444</v>
      </c>
      <c r="I32" s="178">
        <f t="shared" si="2"/>
        <v>0</v>
      </c>
    </row>
    <row r="33" spans="1:9" ht="12.75">
      <c r="A33" s="163">
        <v>27</v>
      </c>
      <c r="B33" s="162" t="s">
        <v>164</v>
      </c>
      <c r="C33" s="144">
        <v>350000</v>
      </c>
      <c r="D33" s="178"/>
      <c r="E33" s="144"/>
      <c r="F33" s="178"/>
      <c r="G33" s="144">
        <f t="shared" si="0"/>
        <v>0</v>
      </c>
      <c r="H33" s="144">
        <f t="shared" si="3"/>
        <v>0</v>
      </c>
      <c r="I33" s="178" t="e">
        <f t="shared" si="2"/>
        <v>#DIV/0!</v>
      </c>
    </row>
    <row r="34" spans="1:9" ht="12.75">
      <c r="A34" s="163">
        <v>28</v>
      </c>
      <c r="B34" s="163" t="s">
        <v>452</v>
      </c>
      <c r="C34" s="144">
        <v>300000</v>
      </c>
      <c r="D34" s="144"/>
      <c r="E34" s="144"/>
      <c r="F34" s="129">
        <v>1500000</v>
      </c>
      <c r="G34" s="144">
        <f t="shared" si="0"/>
        <v>0</v>
      </c>
      <c r="H34" s="144">
        <f t="shared" si="3"/>
        <v>0</v>
      </c>
      <c r="I34" s="178" t="e">
        <f t="shared" si="2"/>
        <v>#DIV/0!</v>
      </c>
    </row>
    <row r="35" spans="1:9" ht="12.75">
      <c r="A35" s="163">
        <v>29</v>
      </c>
      <c r="B35" s="163" t="s">
        <v>423</v>
      </c>
      <c r="C35" s="144"/>
      <c r="D35" s="144">
        <v>6000000</v>
      </c>
      <c r="E35" s="144"/>
      <c r="F35" s="129">
        <v>6000000</v>
      </c>
      <c r="G35" s="144" t="e">
        <f t="shared" si="0"/>
        <v>#DIV/0!</v>
      </c>
      <c r="H35" s="144" t="e">
        <f t="shared" si="3"/>
        <v>#DIV/0!</v>
      </c>
      <c r="I35" s="178" t="e">
        <f t="shared" si="2"/>
        <v>#DIV/0!</v>
      </c>
    </row>
    <row r="36" spans="1:9" ht="12.75">
      <c r="A36" s="163">
        <v>30</v>
      </c>
      <c r="B36" s="163" t="s">
        <v>450</v>
      </c>
      <c r="C36" s="144"/>
      <c r="D36" s="144"/>
      <c r="E36" s="144"/>
      <c r="F36" s="129">
        <v>490000</v>
      </c>
      <c r="G36" s="144"/>
      <c r="H36" s="144"/>
      <c r="I36" s="178"/>
    </row>
    <row r="37" spans="1:9" ht="12.75">
      <c r="A37" s="163">
        <v>31</v>
      </c>
      <c r="B37" s="163" t="s">
        <v>437</v>
      </c>
      <c r="C37" s="144"/>
      <c r="D37" s="144"/>
      <c r="E37" s="144"/>
      <c r="F37" s="129">
        <v>800000</v>
      </c>
      <c r="G37" s="144" t="e">
        <f t="shared" si="0"/>
        <v>#DIV/0!</v>
      </c>
      <c r="H37" s="144" t="e">
        <f t="shared" si="3"/>
        <v>#DIV/0!</v>
      </c>
      <c r="I37" s="178" t="e">
        <f t="shared" si="2"/>
        <v>#DIV/0!</v>
      </c>
    </row>
    <row r="38" spans="1:9" ht="12.75">
      <c r="A38" s="162"/>
      <c r="B38" s="181" t="s">
        <v>165</v>
      </c>
      <c r="C38" s="182">
        <f>SUM(C7:C35)</f>
        <v>68160000</v>
      </c>
      <c r="D38" s="182">
        <f>SUM(D7:D35)</f>
        <v>17450000</v>
      </c>
      <c r="E38" s="182">
        <f>SUM(E7:E35)</f>
        <v>5784126</v>
      </c>
      <c r="F38" s="183">
        <f>SUM(F7:F37)</f>
        <v>17570000</v>
      </c>
      <c r="G38" s="184">
        <f t="shared" si="0"/>
        <v>0.25601525821596244</v>
      </c>
      <c r="H38" s="184">
        <f t="shared" si="3"/>
        <v>0.08486100352112676</v>
      </c>
      <c r="I38" s="184">
        <f t="shared" si="2"/>
        <v>3.037624007499145</v>
      </c>
    </row>
  </sheetData>
  <sheetProtection selectLockedCells="1" selectUnlockedCells="1"/>
  <printOptions/>
  <pageMargins left="0.7875" right="0.19652777777777777" top="0.63125" bottom="0.63125" header="0.3937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21" sqref="F21"/>
    </sheetView>
  </sheetViews>
  <sheetFormatPr defaultColWidth="11.57421875" defaultRowHeight="12.75"/>
  <cols>
    <col min="1" max="1" width="6.00390625" style="0" customWidth="1"/>
    <col min="2" max="2" width="32.140625" style="0" customWidth="1"/>
    <col min="3" max="3" width="15.00390625" style="0" customWidth="1"/>
    <col min="4" max="4" width="14.421875" style="0" customWidth="1"/>
    <col min="5" max="5" width="15.00390625" style="0" customWidth="1"/>
    <col min="6" max="6" width="14.00390625" style="0" customWidth="1"/>
    <col min="7" max="7" width="7.7109375" style="0" customWidth="1"/>
    <col min="8" max="8" width="7.421875" style="0" customWidth="1"/>
    <col min="9" max="9" width="6.7109375" style="0" customWidth="1"/>
  </cols>
  <sheetData>
    <row r="1" ht="12.75">
      <c r="A1" s="35" t="s">
        <v>147</v>
      </c>
    </row>
    <row r="2" ht="12.75">
      <c r="A2" s="35"/>
    </row>
    <row r="3" ht="12.75">
      <c r="A3" s="35"/>
    </row>
    <row r="4" ht="12.75">
      <c r="A4" s="35"/>
    </row>
    <row r="5" spans="1:9" ht="12.75">
      <c r="A5" s="82"/>
      <c r="B5" s="83" t="s">
        <v>166</v>
      </c>
      <c r="C5" s="84"/>
      <c r="D5" s="84"/>
      <c r="E5" s="84"/>
      <c r="F5" t="s">
        <v>148</v>
      </c>
      <c r="G5" s="85"/>
      <c r="H5" s="85"/>
      <c r="I5" s="85"/>
    </row>
    <row r="6" spans="1:9" ht="12.75">
      <c r="A6" s="82"/>
      <c r="B6" s="83"/>
      <c r="C6" s="84"/>
      <c r="D6" s="84"/>
      <c r="E6" s="84"/>
      <c r="F6" s="84"/>
      <c r="G6" s="85"/>
      <c r="H6" s="85"/>
      <c r="I6" s="85"/>
    </row>
    <row r="7" spans="1:9" ht="12.75">
      <c r="A7" s="20" t="s">
        <v>149</v>
      </c>
      <c r="B7" s="20" t="s">
        <v>150</v>
      </c>
      <c r="C7" s="60" t="s">
        <v>328</v>
      </c>
      <c r="D7" s="60" t="s">
        <v>329</v>
      </c>
      <c r="E7" s="60" t="s">
        <v>426</v>
      </c>
      <c r="F7" s="60" t="s">
        <v>424</v>
      </c>
      <c r="G7" s="20" t="s">
        <v>111</v>
      </c>
      <c r="H7" s="20" t="s">
        <v>111</v>
      </c>
      <c r="I7" s="20" t="s">
        <v>111</v>
      </c>
    </row>
    <row r="8" spans="1:9" ht="12.75">
      <c r="A8" s="20"/>
      <c r="B8" s="20"/>
      <c r="C8" s="20"/>
      <c r="D8" s="20"/>
      <c r="E8" s="20"/>
      <c r="F8" s="20"/>
      <c r="G8" s="20" t="s">
        <v>151</v>
      </c>
      <c r="H8" s="20" t="s">
        <v>152</v>
      </c>
      <c r="I8" s="20" t="s">
        <v>113</v>
      </c>
    </row>
    <row r="9" spans="1:9" ht="12.75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</row>
    <row r="10" spans="1:9" ht="12.75">
      <c r="A10" s="20">
        <v>1</v>
      </c>
      <c r="B10" s="20" t="s">
        <v>167</v>
      </c>
      <c r="C10" s="21">
        <v>130000</v>
      </c>
      <c r="D10" s="21">
        <v>6100000</v>
      </c>
      <c r="E10" s="21">
        <v>98000</v>
      </c>
      <c r="F10" s="19">
        <v>6490000</v>
      </c>
      <c r="G10" s="20"/>
      <c r="H10" s="20"/>
      <c r="I10" s="20"/>
    </row>
    <row r="11" spans="1:9" ht="12.75">
      <c r="A11" s="20">
        <v>2</v>
      </c>
      <c r="B11" s="20" t="s">
        <v>168</v>
      </c>
      <c r="C11" s="21">
        <v>49069504</v>
      </c>
      <c r="D11" s="21">
        <v>5550000</v>
      </c>
      <c r="E11" s="21">
        <v>197000</v>
      </c>
      <c r="F11" s="19">
        <v>5490000</v>
      </c>
      <c r="G11" s="20">
        <f>SUM(D11/C11)</f>
        <v>0.11310487263127827</v>
      </c>
      <c r="H11" s="20">
        <f>SUM(E11/C11)</f>
        <v>0.00401471349700213</v>
      </c>
      <c r="I11" s="21">
        <f>SUM(F11/E11)</f>
        <v>27.868020304568528</v>
      </c>
    </row>
    <row r="12" spans="1:9" ht="12.75">
      <c r="A12" s="20">
        <v>3</v>
      </c>
      <c r="B12" s="20" t="s">
        <v>169</v>
      </c>
      <c r="C12" s="21">
        <v>412000</v>
      </c>
      <c r="D12" s="21">
        <v>5800000</v>
      </c>
      <c r="E12" s="21">
        <v>5489126</v>
      </c>
      <c r="F12" s="19">
        <v>5590000</v>
      </c>
      <c r="G12" s="20">
        <f>SUM(D12/C12)</f>
        <v>14.077669902912621</v>
      </c>
      <c r="H12" s="20">
        <f>SUM(E12/C12)</f>
        <v>13.3231213592233</v>
      </c>
      <c r="I12" s="21">
        <f>SUM(F12/E12)</f>
        <v>1.0183770603917637</v>
      </c>
    </row>
    <row r="13" spans="1:9" ht="12.75">
      <c r="A13" s="20"/>
      <c r="B13" s="71" t="s">
        <v>170</v>
      </c>
      <c r="C13" s="81">
        <f>SUM(C10:C12)</f>
        <v>49611504</v>
      </c>
      <c r="D13" s="81">
        <f>SUM(D10:D12)</f>
        <v>17450000</v>
      </c>
      <c r="E13" s="81">
        <f>SUM(E10:E12)</f>
        <v>5784126</v>
      </c>
      <c r="F13" s="81">
        <f>SUM(F10:F12)</f>
        <v>17570000</v>
      </c>
      <c r="G13" s="20">
        <f>SUM(D13/C13)</f>
        <v>0.3517329367801468</v>
      </c>
      <c r="H13" s="20">
        <f>SUM(E13/C13)</f>
        <v>0.11658840256082541</v>
      </c>
      <c r="I13" s="21">
        <f>SUM(F13/E13)</f>
        <v>3.037624007499145</v>
      </c>
    </row>
    <row r="14" spans="1:9" ht="12.75">
      <c r="A14" s="20"/>
      <c r="B14" s="71"/>
      <c r="C14" s="81"/>
      <c r="D14" s="81"/>
      <c r="E14" s="81"/>
      <c r="F14" s="81"/>
      <c r="G14" s="20"/>
      <c r="H14" s="20"/>
      <c r="I14" s="21"/>
    </row>
    <row r="15" spans="1:9" ht="12.75">
      <c r="A15" s="25"/>
      <c r="B15" s="87" t="s">
        <v>171</v>
      </c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87"/>
      <c r="C16" s="25"/>
      <c r="D16" s="25"/>
      <c r="E16" s="25"/>
      <c r="F16" s="25"/>
      <c r="G16" s="25"/>
      <c r="H16" s="25"/>
      <c r="I16" s="25"/>
    </row>
    <row r="17" spans="1:9" ht="12.75">
      <c r="A17" s="20" t="s">
        <v>149</v>
      </c>
      <c r="B17" s="20" t="s">
        <v>150</v>
      </c>
      <c r="C17" s="60" t="s">
        <v>328</v>
      </c>
      <c r="D17" s="60" t="s">
        <v>329</v>
      </c>
      <c r="E17" s="60" t="s">
        <v>426</v>
      </c>
      <c r="F17" s="60" t="s">
        <v>424</v>
      </c>
      <c r="G17" s="20" t="s">
        <v>111</v>
      </c>
      <c r="H17" s="20" t="s">
        <v>111</v>
      </c>
      <c r="I17" s="20" t="s">
        <v>111</v>
      </c>
    </row>
    <row r="18" spans="1:9" ht="12.75">
      <c r="A18" s="20"/>
      <c r="B18" s="20"/>
      <c r="C18" s="20"/>
      <c r="D18" s="20"/>
      <c r="E18" s="20"/>
      <c r="F18" s="20"/>
      <c r="G18" s="20" t="s">
        <v>151</v>
      </c>
      <c r="H18" s="20" t="s">
        <v>152</v>
      </c>
      <c r="I18" s="20" t="s">
        <v>113</v>
      </c>
    </row>
    <row r="19" spans="1:9" ht="12.75">
      <c r="A19" s="86">
        <v>1</v>
      </c>
      <c r="B19" s="86">
        <v>2</v>
      </c>
      <c r="C19" s="86">
        <v>3</v>
      </c>
      <c r="D19" s="86">
        <v>4</v>
      </c>
      <c r="E19" s="86">
        <v>5</v>
      </c>
      <c r="F19" s="86">
        <v>6</v>
      </c>
      <c r="G19" s="86">
        <v>7</v>
      </c>
      <c r="H19" s="86">
        <v>8</v>
      </c>
      <c r="I19" s="86">
        <v>9</v>
      </c>
    </row>
    <row r="20" spans="1:9" ht="12.75">
      <c r="A20" s="20">
        <v>1</v>
      </c>
      <c r="B20" s="20" t="s">
        <v>172</v>
      </c>
      <c r="C20" s="21">
        <v>542000</v>
      </c>
      <c r="D20" s="21">
        <v>15450000</v>
      </c>
      <c r="E20" s="21">
        <v>5784126</v>
      </c>
      <c r="F20" s="19">
        <v>17570000</v>
      </c>
      <c r="G20" s="20">
        <f>SUM(D20/C20)</f>
        <v>28.505535055350553</v>
      </c>
      <c r="H20" s="21">
        <f>SUM(E20/C20)</f>
        <v>10.671819188191883</v>
      </c>
      <c r="I20" s="21">
        <f>SUM(F20/E20)</f>
        <v>3.037624007499145</v>
      </c>
    </row>
    <row r="21" spans="1:9" ht="12.75">
      <c r="A21" s="20">
        <v>2</v>
      </c>
      <c r="B21" s="20" t="s">
        <v>173</v>
      </c>
      <c r="C21" s="21">
        <v>49069504</v>
      </c>
      <c r="D21" s="21">
        <v>2000000</v>
      </c>
      <c r="E21" s="21"/>
      <c r="F21" s="21"/>
      <c r="G21" s="20"/>
      <c r="H21" s="21"/>
      <c r="I21" s="20"/>
    </row>
    <row r="22" spans="1:9" ht="12.75">
      <c r="A22" s="25"/>
      <c r="B22" s="71" t="s">
        <v>170</v>
      </c>
      <c r="C22" s="81">
        <f>SUM(C20:C21)</f>
        <v>49611504</v>
      </c>
      <c r="D22" s="81">
        <f>SUM(D20:D21)</f>
        <v>17450000</v>
      </c>
      <c r="E22" s="81">
        <f>SUM(E20:E21)</f>
        <v>5784126</v>
      </c>
      <c r="F22" s="81">
        <f>SUM(F20:F21)</f>
        <v>17570000</v>
      </c>
      <c r="G22" s="20">
        <f>SUM(D22/C22)</f>
        <v>0.3517329367801468</v>
      </c>
      <c r="H22" s="20">
        <f>SUM(E22/C22)</f>
        <v>0.11658840256082541</v>
      </c>
      <c r="I22" s="20">
        <f>SUM(F22/E22)</f>
        <v>3.037624007499145</v>
      </c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8:9" ht="12.75">
      <c r="H24" s="25"/>
      <c r="I24" s="25"/>
    </row>
    <row r="25" spans="4:8" ht="12.75">
      <c r="D25" s="146"/>
      <c r="H25" s="25"/>
    </row>
    <row r="26" spans="4:8" ht="12.75">
      <c r="D26" s="85"/>
      <c r="H26" s="25"/>
    </row>
    <row r="27" spans="4:8" ht="12.75">
      <c r="D27" s="146"/>
      <c r="H27" s="25"/>
    </row>
  </sheetData>
  <sheetProtection selectLockedCells="1" selectUnlockedCells="1"/>
  <printOptions/>
  <pageMargins left="0.7875" right="0.19652777777777777" top="0.63125" bottom="0.63125" header="0.3937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14" sqref="F14"/>
    </sheetView>
  </sheetViews>
  <sheetFormatPr defaultColWidth="11.57421875" defaultRowHeight="12.75"/>
  <cols>
    <col min="1" max="1" width="20.8515625" style="0" customWidth="1"/>
    <col min="2" max="2" width="26.57421875" style="0" customWidth="1"/>
    <col min="3" max="3" width="25.7109375" style="0" customWidth="1"/>
    <col min="4" max="4" width="9.8515625" style="0" customWidth="1"/>
    <col min="5" max="5" width="8.421875" style="0" customWidth="1"/>
  </cols>
  <sheetData>
    <row r="1" ht="12.75">
      <c r="A1" t="s">
        <v>174</v>
      </c>
    </row>
    <row r="2" spans="2:3" ht="12.75">
      <c r="B2" s="88"/>
      <c r="C2" s="89" t="s">
        <v>175</v>
      </c>
    </row>
    <row r="3" spans="2:3" ht="12.75">
      <c r="B3" s="90" t="s">
        <v>176</v>
      </c>
      <c r="C3" s="91"/>
    </row>
    <row r="4" spans="1:5" ht="12.75">
      <c r="A4" s="92"/>
      <c r="B4" s="93"/>
      <c r="C4" s="93"/>
      <c r="D4" s="94" t="s">
        <v>177</v>
      </c>
      <c r="E4" s="95"/>
    </row>
    <row r="5" spans="1:5" ht="12.75">
      <c r="A5" s="96" t="s">
        <v>178</v>
      </c>
      <c r="B5" s="97" t="s">
        <v>179</v>
      </c>
      <c r="C5" s="97" t="s">
        <v>180</v>
      </c>
      <c r="D5" s="97">
        <v>2016</v>
      </c>
      <c r="E5" s="98"/>
    </row>
    <row r="6" spans="1:5" ht="12.75">
      <c r="A6" s="64">
        <v>1</v>
      </c>
      <c r="B6" s="64">
        <v>2</v>
      </c>
      <c r="C6" s="64">
        <v>3</v>
      </c>
      <c r="D6" s="64">
        <v>4</v>
      </c>
      <c r="E6" s="64">
        <v>5</v>
      </c>
    </row>
    <row r="7" spans="1:5" ht="25.5">
      <c r="A7" s="154" t="s">
        <v>181</v>
      </c>
      <c r="B7" s="100" t="s">
        <v>182</v>
      </c>
      <c r="C7" t="s">
        <v>330</v>
      </c>
      <c r="D7" s="201">
        <v>62320</v>
      </c>
      <c r="E7" s="119">
        <f>SUM(D7/D8)</f>
        <v>5.733738154384028</v>
      </c>
    </row>
    <row r="8" spans="1:5" ht="12.75">
      <c r="A8" s="99"/>
      <c r="B8" s="103"/>
      <c r="C8" s="104" t="s">
        <v>183</v>
      </c>
      <c r="D8" s="203">
        <v>10869</v>
      </c>
      <c r="E8" s="202"/>
    </row>
    <row r="9" spans="1:5" ht="12.75">
      <c r="A9" s="99"/>
      <c r="B9" s="102"/>
      <c r="C9" s="92"/>
      <c r="D9" s="204"/>
      <c r="E9" s="205"/>
    </row>
    <row r="10" spans="1:5" ht="12.75">
      <c r="A10" s="99"/>
      <c r="B10" s="100" t="s">
        <v>184</v>
      </c>
      <c r="C10" s="99" t="s">
        <v>185</v>
      </c>
      <c r="D10" s="206">
        <v>60419</v>
      </c>
      <c r="E10" s="207">
        <f>SUM(D10/D11)</f>
        <v>5.558837059527096</v>
      </c>
    </row>
    <row r="11" spans="1:5" ht="12.75">
      <c r="A11" s="90"/>
      <c r="B11" s="103"/>
      <c r="C11" s="90" t="s">
        <v>183</v>
      </c>
      <c r="D11" s="208">
        <v>10869</v>
      </c>
      <c r="E11" s="209"/>
    </row>
    <row r="12" spans="1:5" ht="12.75">
      <c r="A12" s="102"/>
      <c r="B12" s="102"/>
      <c r="C12" s="92"/>
      <c r="D12" s="204"/>
      <c r="E12" s="205"/>
    </row>
    <row r="13" spans="1:5" ht="12.75">
      <c r="A13" s="100"/>
      <c r="B13" s="100" t="s">
        <v>186</v>
      </c>
      <c r="C13" s="99" t="s">
        <v>187</v>
      </c>
      <c r="D13" s="206">
        <v>39047</v>
      </c>
      <c r="E13" s="207">
        <v>0.31</v>
      </c>
    </row>
    <row r="14" spans="1:5" ht="12.75">
      <c r="A14" s="100"/>
      <c r="B14" s="103"/>
      <c r="C14" s="90" t="s">
        <v>188</v>
      </c>
      <c r="D14" s="208">
        <v>124977</v>
      </c>
      <c r="E14" s="210"/>
    </row>
    <row r="15" spans="1:5" ht="12.75">
      <c r="A15" s="100"/>
      <c r="B15" s="102"/>
      <c r="C15" s="93"/>
      <c r="D15" s="211"/>
      <c r="E15" s="209"/>
    </row>
    <row r="16" spans="1:5" ht="25.5">
      <c r="A16" s="153" t="s">
        <v>189</v>
      </c>
      <c r="B16" s="100" t="s">
        <v>190</v>
      </c>
      <c r="C16" t="s">
        <v>187</v>
      </c>
      <c r="D16" s="201">
        <v>39047</v>
      </c>
      <c r="E16" s="119">
        <v>0.52</v>
      </c>
    </row>
    <row r="17" spans="1:5" ht="12.75">
      <c r="A17" s="100"/>
      <c r="B17" s="103"/>
      <c r="C17" s="104" t="s">
        <v>191</v>
      </c>
      <c r="D17" s="203">
        <v>75061</v>
      </c>
      <c r="E17" s="100"/>
    </row>
    <row r="18" spans="1:5" ht="12.75">
      <c r="A18" s="100"/>
      <c r="B18" s="102"/>
      <c r="C18" s="93"/>
      <c r="D18" s="199"/>
      <c r="E18" s="100"/>
    </row>
    <row r="19" spans="1:5" ht="12.75">
      <c r="A19" s="100"/>
      <c r="B19" s="100" t="s">
        <v>192</v>
      </c>
      <c r="C19" t="s">
        <v>193</v>
      </c>
      <c r="D19" s="201">
        <v>38870</v>
      </c>
      <c r="E19" s="202">
        <v>22.17</v>
      </c>
    </row>
    <row r="20" spans="1:5" ht="12.75">
      <c r="A20" s="100"/>
      <c r="B20" s="103"/>
      <c r="C20" s="104" t="s">
        <v>194</v>
      </c>
      <c r="D20" s="212">
        <v>1753</v>
      </c>
      <c r="E20" s="119"/>
    </row>
    <row r="21" spans="1:5" ht="12.75">
      <c r="A21" s="100"/>
      <c r="B21" s="102"/>
      <c r="C21" s="93"/>
      <c r="D21" s="104"/>
      <c r="E21" s="100"/>
    </row>
    <row r="22" spans="1:5" ht="12.75">
      <c r="A22" s="100"/>
      <c r="B22" s="100" t="s">
        <v>195</v>
      </c>
      <c r="C22" t="s">
        <v>196</v>
      </c>
      <c r="D22" s="199">
        <v>54680</v>
      </c>
      <c r="E22" s="200">
        <f>SUM(D22/D23)</f>
        <v>0.870534292810291</v>
      </c>
    </row>
    <row r="23" spans="1:5" ht="12.75">
      <c r="A23" s="100"/>
      <c r="B23" s="100" t="s">
        <v>197</v>
      </c>
      <c r="C23" s="104" t="s">
        <v>198</v>
      </c>
      <c r="D23" s="201">
        <v>62812</v>
      </c>
      <c r="E23" s="202"/>
    </row>
    <row r="24" spans="1:5" ht="12.75">
      <c r="A24" s="100"/>
      <c r="B24" s="100"/>
      <c r="C24" s="9"/>
      <c r="D24" s="101"/>
      <c r="E24" s="120"/>
    </row>
    <row r="25" spans="1:5" ht="12.75">
      <c r="A25" s="103"/>
      <c r="B25" s="103"/>
      <c r="C25" s="93"/>
      <c r="D25" s="101"/>
      <c r="E25" s="102"/>
    </row>
    <row r="26" spans="1:5" ht="12.75">
      <c r="A26" s="102"/>
      <c r="B26" s="102" t="s">
        <v>199</v>
      </c>
      <c r="C26" t="s">
        <v>331</v>
      </c>
      <c r="D26" s="105">
        <v>693865</v>
      </c>
      <c r="E26" s="100">
        <f>SUM(D26/D27)</f>
        <v>3.7024695047116953</v>
      </c>
    </row>
    <row r="27" spans="1:5" ht="12.75">
      <c r="A27" s="100"/>
      <c r="B27" s="100" t="s">
        <v>200</v>
      </c>
      <c r="C27" s="104" t="s">
        <v>201</v>
      </c>
      <c r="D27" s="93">
        <v>187406</v>
      </c>
      <c r="E27" s="113"/>
    </row>
    <row r="28" spans="1:5" ht="12.75">
      <c r="A28" s="100"/>
      <c r="B28" s="100"/>
      <c r="C28" s="9"/>
      <c r="D28" s="146"/>
      <c r="E28" s="113"/>
    </row>
    <row r="29" spans="1:5" ht="12.75">
      <c r="A29" s="100"/>
      <c r="B29" s="103"/>
      <c r="E29" s="103"/>
    </row>
    <row r="30" spans="1:5" ht="25.5">
      <c r="A30" s="153" t="s">
        <v>202</v>
      </c>
      <c r="B30" s="102" t="s">
        <v>203</v>
      </c>
      <c r="C30" t="s">
        <v>332</v>
      </c>
      <c r="D30" s="105">
        <v>13949570</v>
      </c>
      <c r="E30" s="102">
        <f>SUM(D30/D31)</f>
        <v>74.4350234250771</v>
      </c>
    </row>
    <row r="31" spans="1:5" ht="12.75">
      <c r="A31" s="100"/>
      <c r="B31" s="100" t="s">
        <v>204</v>
      </c>
      <c r="C31" s="147" t="s">
        <v>333</v>
      </c>
      <c r="D31" s="111">
        <v>187406</v>
      </c>
      <c r="E31" s="114"/>
    </row>
    <row r="32" spans="1:5" ht="12.75">
      <c r="A32" s="100"/>
      <c r="B32" s="100"/>
      <c r="D32" s="101"/>
      <c r="E32" s="103"/>
    </row>
    <row r="33" spans="1:5" ht="12.75">
      <c r="A33" s="103"/>
      <c r="B33" s="103"/>
      <c r="D33" s="101"/>
      <c r="E33" s="102"/>
    </row>
    <row r="34" spans="4:5" ht="12.75">
      <c r="D34" s="104"/>
      <c r="E34" s="100"/>
    </row>
    <row r="35" ht="12.75">
      <c r="E35" s="100"/>
    </row>
    <row r="36" ht="12.75">
      <c r="E36" s="103"/>
    </row>
  </sheetData>
  <sheetProtection selectLockedCells="1" selectUnlockedCells="1"/>
  <printOptions horizontalCentered="1"/>
  <pageMargins left="0.48541666666666666" right="0.19652777777777777" top="0.63125" bottom="0.63125" header="0.39375" footer="0.393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41" sqref="J41"/>
    </sheetView>
  </sheetViews>
  <sheetFormatPr defaultColWidth="11.57421875" defaultRowHeight="12.75"/>
  <cols>
    <col min="1" max="1" width="18.7109375" style="0" customWidth="1"/>
    <col min="2" max="2" width="23.140625" style="0" customWidth="1"/>
    <col min="3" max="3" width="11.57421875" style="0" customWidth="1"/>
    <col min="4" max="4" width="13.7109375" style="0" customWidth="1"/>
    <col min="5" max="5" width="12.7109375" style="0" customWidth="1"/>
    <col min="6" max="6" width="6.7109375" style="0" customWidth="1"/>
  </cols>
  <sheetData>
    <row r="1" spans="1:6" ht="12.75">
      <c r="A1" s="90" t="s">
        <v>178</v>
      </c>
      <c r="B1" s="104" t="s">
        <v>179</v>
      </c>
      <c r="C1" s="104" t="s">
        <v>180</v>
      </c>
      <c r="D1" s="93"/>
      <c r="E1" s="107" t="s">
        <v>319</v>
      </c>
      <c r="F1" s="102" t="s">
        <v>206</v>
      </c>
    </row>
    <row r="2" spans="1:6" ht="12.75">
      <c r="A2" s="102"/>
      <c r="B2" s="102" t="s">
        <v>207</v>
      </c>
      <c r="C2" s="92" t="s">
        <v>208</v>
      </c>
      <c r="D2" s="93"/>
      <c r="E2" s="107"/>
      <c r="F2" s="102"/>
    </row>
    <row r="3" spans="1:6" ht="12.75">
      <c r="A3" s="100"/>
      <c r="B3" s="100" t="s">
        <v>209</v>
      </c>
      <c r="C3" s="99" t="s">
        <v>205</v>
      </c>
      <c r="E3" s="108">
        <v>2978765</v>
      </c>
      <c r="F3" s="115">
        <f>SUM(E3/E4)</f>
        <v>15.894715217228905</v>
      </c>
    </row>
    <row r="4" spans="1:6" ht="12.75">
      <c r="A4" s="100"/>
      <c r="B4" s="100"/>
      <c r="C4" s="99" t="s">
        <v>201</v>
      </c>
      <c r="E4" s="101">
        <v>187406</v>
      </c>
      <c r="F4" s="116"/>
    </row>
    <row r="5" spans="1:6" ht="12.75">
      <c r="A5" s="100"/>
      <c r="B5" s="100"/>
      <c r="C5" s="99"/>
      <c r="E5" s="101"/>
      <c r="F5" s="116"/>
    </row>
    <row r="6" spans="1:6" ht="12.75">
      <c r="A6" s="100"/>
      <c r="B6" s="102" t="s">
        <v>210</v>
      </c>
      <c r="C6" s="92" t="s">
        <v>201</v>
      </c>
      <c r="D6" s="93"/>
      <c r="E6" s="106">
        <v>187406</v>
      </c>
      <c r="F6" s="117"/>
    </row>
    <row r="7" spans="1:6" ht="12.75">
      <c r="A7" s="100" t="s">
        <v>211</v>
      </c>
      <c r="B7" s="100" t="s">
        <v>212</v>
      </c>
      <c r="C7" s="99" t="s">
        <v>213</v>
      </c>
      <c r="E7" s="109"/>
      <c r="F7" s="115">
        <f>SUM(E6/E8)</f>
        <v>3.0767184909129712</v>
      </c>
    </row>
    <row r="8" spans="1:6" ht="12.75">
      <c r="A8" s="100" t="s">
        <v>214</v>
      </c>
      <c r="B8" s="103"/>
      <c r="C8" s="90" t="s">
        <v>215</v>
      </c>
      <c r="D8" s="104"/>
      <c r="E8" s="110">
        <v>60911</v>
      </c>
      <c r="F8" s="118"/>
    </row>
    <row r="9" spans="1:6" ht="12.75">
      <c r="A9" s="100"/>
      <c r="B9" s="146"/>
      <c r="C9" s="99"/>
      <c r="D9" s="9"/>
      <c r="E9" s="108"/>
      <c r="F9" s="116"/>
    </row>
    <row r="10" spans="1:6" ht="12.75">
      <c r="A10" s="100"/>
      <c r="B10" t="s">
        <v>216</v>
      </c>
      <c r="C10" s="92" t="s">
        <v>201</v>
      </c>
      <c r="D10" s="93"/>
      <c r="E10" s="106">
        <v>187406</v>
      </c>
      <c r="F10" s="150">
        <f>SUM(E10/E11)</f>
        <v>1.4995239123998816</v>
      </c>
    </row>
    <row r="11" spans="1:6" ht="12.75">
      <c r="A11" s="100"/>
      <c r="B11" s="100" t="s">
        <v>212</v>
      </c>
      <c r="C11" s="90" t="s">
        <v>217</v>
      </c>
      <c r="D11" s="104"/>
      <c r="E11" s="110">
        <v>124977</v>
      </c>
      <c r="F11" s="113"/>
    </row>
    <row r="12" spans="1:6" ht="12.75">
      <c r="A12" s="103"/>
      <c r="B12" s="103"/>
      <c r="C12" s="9"/>
      <c r="D12" s="9"/>
      <c r="E12" s="108"/>
      <c r="F12" s="118"/>
    </row>
    <row r="13" spans="1:6" ht="12.75">
      <c r="A13" s="120"/>
      <c r="B13" s="148"/>
      <c r="C13" s="93" t="s">
        <v>219</v>
      </c>
      <c r="D13" s="93"/>
      <c r="E13" s="106">
        <v>38870</v>
      </c>
      <c r="F13" s="114">
        <f>SUM(E13/E14)</f>
        <v>0.20741064853846727</v>
      </c>
    </row>
    <row r="14" spans="1:6" ht="12.75">
      <c r="A14" s="102"/>
      <c r="B14" s="92" t="s">
        <v>218</v>
      </c>
      <c r="C14" s="104" t="s">
        <v>201</v>
      </c>
      <c r="D14" s="104"/>
      <c r="E14" s="101">
        <v>187406</v>
      </c>
      <c r="F14" s="117"/>
    </row>
    <row r="15" spans="1:6" ht="12.75">
      <c r="A15" s="100"/>
      <c r="B15" s="99"/>
      <c r="C15" s="9"/>
      <c r="D15" s="9"/>
      <c r="E15" s="101"/>
      <c r="F15" s="112"/>
    </row>
    <row r="16" spans="1:6" ht="12.75">
      <c r="A16" s="100"/>
      <c r="B16" s="147" t="s">
        <v>220</v>
      </c>
      <c r="C16" s="93" t="s">
        <v>221</v>
      </c>
      <c r="D16" s="93"/>
      <c r="E16" s="111">
        <v>28870</v>
      </c>
      <c r="F16" s="114">
        <f>SUM(E16/E17)</f>
        <v>0.1540505640160934</v>
      </c>
    </row>
    <row r="17" spans="1:6" ht="12.75">
      <c r="A17" s="100"/>
      <c r="B17" s="99"/>
      <c r="C17" s="104" t="s">
        <v>201</v>
      </c>
      <c r="D17" s="104"/>
      <c r="E17" s="101">
        <v>187406</v>
      </c>
      <c r="F17" s="149"/>
    </row>
    <row r="18" spans="1:6" ht="12.75">
      <c r="A18" s="100"/>
      <c r="B18" s="92"/>
      <c r="C18" s="93"/>
      <c r="D18" s="93"/>
      <c r="E18" s="106"/>
      <c r="F18" s="116"/>
    </row>
    <row r="19" spans="1:6" ht="12.75">
      <c r="A19" s="100" t="s">
        <v>222</v>
      </c>
      <c r="B19" s="99"/>
      <c r="C19" s="146"/>
      <c r="D19" s="146"/>
      <c r="E19" s="108"/>
      <c r="F19" s="116"/>
    </row>
    <row r="20" spans="1:6" ht="12.75">
      <c r="A20" s="100" t="s">
        <v>223</v>
      </c>
      <c r="B20" s="90"/>
      <c r="C20" s="146"/>
      <c r="D20" s="146"/>
      <c r="E20" s="108"/>
      <c r="F20" s="116"/>
    </row>
    <row r="21" spans="1:6" ht="12.75">
      <c r="A21" s="100"/>
      <c r="B21" s="99"/>
      <c r="C21" s="146"/>
      <c r="D21" s="146"/>
      <c r="E21" s="109"/>
      <c r="F21" s="115"/>
    </row>
    <row r="22" spans="1:6" ht="12.75">
      <c r="A22" s="100"/>
      <c r="B22" s="148" t="s">
        <v>224</v>
      </c>
      <c r="C22" s="151" t="s">
        <v>193</v>
      </c>
      <c r="D22" s="104"/>
      <c r="E22" s="110">
        <v>38870</v>
      </c>
      <c r="F22" s="152">
        <f>SUM(E22/E23)</f>
        <v>0.20741064853846727</v>
      </c>
    </row>
    <row r="23" spans="1:5" ht="12.75">
      <c r="A23" s="100"/>
      <c r="B23" s="92"/>
      <c r="C23" s="93" t="s">
        <v>225</v>
      </c>
      <c r="D23" s="93"/>
      <c r="E23" s="106">
        <v>187406</v>
      </c>
    </row>
    <row r="24" spans="1:5" ht="12.75">
      <c r="A24" s="99"/>
      <c r="B24" s="9"/>
      <c r="C24" s="146"/>
      <c r="D24" s="146"/>
      <c r="E24" s="109"/>
    </row>
    <row r="25" spans="1:5" ht="12.75">
      <c r="A25" s="100"/>
      <c r="B25" s="90"/>
      <c r="C25" s="104"/>
      <c r="D25" s="104"/>
      <c r="E25" s="110"/>
    </row>
    <row r="26" spans="1:6" ht="12.75">
      <c r="A26" s="100"/>
      <c r="B26" s="92" t="s">
        <v>226</v>
      </c>
      <c r="C26" s="93" t="s">
        <v>227</v>
      </c>
      <c r="D26" s="93"/>
      <c r="E26" s="106">
        <v>38870</v>
      </c>
      <c r="F26" s="150">
        <f>SUM(E26/E27)</f>
        <v>0.20741064853846727</v>
      </c>
    </row>
    <row r="27" spans="1:6" ht="12.75">
      <c r="A27" s="100"/>
      <c r="B27" s="99"/>
      <c r="C27" t="s">
        <v>225</v>
      </c>
      <c r="E27" s="109">
        <v>187406</v>
      </c>
      <c r="F27" s="115"/>
    </row>
    <row r="28" spans="1:6" ht="12.75">
      <c r="A28" s="100"/>
      <c r="B28" s="90"/>
      <c r="C28" s="104"/>
      <c r="D28" s="104"/>
      <c r="E28" s="110"/>
      <c r="F28" s="116"/>
    </row>
    <row r="29" spans="1:6" ht="12.75">
      <c r="A29" s="100"/>
      <c r="B29" s="9"/>
      <c r="C29" s="9"/>
      <c r="D29" s="9"/>
      <c r="E29" s="108"/>
      <c r="F29" s="116"/>
    </row>
    <row r="30" spans="1:6" ht="12.75">
      <c r="A30" s="100"/>
      <c r="B30" t="s">
        <v>228</v>
      </c>
      <c r="C30" s="93" t="s">
        <v>221</v>
      </c>
      <c r="D30" s="93"/>
      <c r="E30" s="106">
        <v>28870</v>
      </c>
      <c r="F30" s="150">
        <f>SUM(E30/E31)</f>
        <v>0.2310025044608208</v>
      </c>
    </row>
    <row r="31" spans="1:6" ht="12.75">
      <c r="A31" s="100"/>
      <c r="B31" s="99" t="s">
        <v>229</v>
      </c>
      <c r="C31" s="151" t="s">
        <v>230</v>
      </c>
      <c r="D31" s="104"/>
      <c r="E31" s="110">
        <v>124977</v>
      </c>
      <c r="F31" s="115"/>
    </row>
    <row r="32" spans="1:6" ht="12.75">
      <c r="A32" s="100"/>
      <c r="B32" s="99"/>
      <c r="C32" s="9"/>
      <c r="D32" s="9"/>
      <c r="E32" s="108"/>
      <c r="F32" s="115"/>
    </row>
    <row r="33" spans="1:6" ht="12.75">
      <c r="A33" s="100"/>
      <c r="B33" s="90"/>
      <c r="C33" s="92"/>
      <c r="D33" s="93"/>
      <c r="E33" s="106"/>
      <c r="F33" s="118"/>
    </row>
    <row r="34" spans="1:6" ht="12.75">
      <c r="A34" s="100"/>
      <c r="B34" s="102" t="s">
        <v>231</v>
      </c>
      <c r="C34" s="147" t="s">
        <v>334</v>
      </c>
      <c r="D34" s="104"/>
      <c r="E34" s="110">
        <v>28870</v>
      </c>
      <c r="F34" s="114">
        <f>SUM(E34/E35)</f>
        <v>0.38462050865296227</v>
      </c>
    </row>
    <row r="35" spans="1:6" ht="12.75">
      <c r="A35" s="100"/>
      <c r="B35" s="100" t="s">
        <v>232</v>
      </c>
      <c r="C35" s="93" t="s">
        <v>233</v>
      </c>
      <c r="D35" s="93"/>
      <c r="E35" s="106">
        <v>75061</v>
      </c>
      <c r="F35" s="118"/>
    </row>
    <row r="36" spans="1:6" ht="12.75">
      <c r="A36" s="100"/>
      <c r="B36" s="100"/>
      <c r="C36" s="146"/>
      <c r="D36" s="146"/>
      <c r="E36" s="108"/>
      <c r="F36" s="116"/>
    </row>
    <row r="37" spans="1:6" ht="12.75">
      <c r="A37" s="103"/>
      <c r="B37" s="103"/>
      <c r="F37" s="103"/>
    </row>
    <row r="38" spans="1:6" ht="12.75">
      <c r="A38" s="102" t="s">
        <v>175</v>
      </c>
      <c r="B38" s="102"/>
      <c r="F38" s="146"/>
    </row>
    <row r="39" spans="1:6" ht="12.75">
      <c r="A39" s="103" t="s">
        <v>235</v>
      </c>
      <c r="B39" s="103" t="s">
        <v>236</v>
      </c>
      <c r="C39" t="s">
        <v>234</v>
      </c>
      <c r="E39">
        <v>190044</v>
      </c>
      <c r="F39">
        <f>SUM(E39/E40)</f>
        <v>1.2934674598097</v>
      </c>
    </row>
    <row r="40" spans="1:5" ht="12.75">
      <c r="A40" s="102"/>
      <c r="B40" s="92"/>
      <c r="C40" t="s">
        <v>237</v>
      </c>
      <c r="E40">
        <v>146926</v>
      </c>
    </row>
    <row r="41" spans="1:2" ht="12.75">
      <c r="A41" s="120"/>
      <c r="B41" s="148"/>
    </row>
    <row r="42" spans="1:2" ht="12.75">
      <c r="A42" s="100" t="s">
        <v>238</v>
      </c>
      <c r="B42" s="90"/>
    </row>
    <row r="43" spans="1:6" ht="12.75">
      <c r="A43" s="100" t="s">
        <v>239</v>
      </c>
      <c r="B43" s="92" t="s">
        <v>240</v>
      </c>
      <c r="C43" t="s">
        <v>335</v>
      </c>
      <c r="E43">
        <v>187406</v>
      </c>
      <c r="F43">
        <f>SUM(E43/E44)</f>
        <v>1574.8403361344538</v>
      </c>
    </row>
    <row r="44" spans="1:5" ht="12.75">
      <c r="A44" s="103"/>
      <c r="B44" s="90"/>
      <c r="C44" t="s">
        <v>241</v>
      </c>
      <c r="E44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Roman,Regular"&amp;12Stranica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7:H31"/>
  <sheetViews>
    <sheetView zoomScalePageLayoutView="0" workbookViewId="0" topLeftCell="A1">
      <selection activeCell="A36" sqref="A36"/>
    </sheetView>
  </sheetViews>
  <sheetFormatPr defaultColWidth="11.57421875" defaultRowHeight="12.75"/>
  <cols>
    <col min="1" max="1" width="11.57421875" style="0" customWidth="1"/>
    <col min="2" max="2" width="15.7109375" style="0" customWidth="1"/>
    <col min="3" max="3" width="15.00390625" style="0" customWidth="1"/>
    <col min="4" max="4" width="18.28125" style="0" customWidth="1"/>
    <col min="5" max="5" width="17.140625" style="0" customWidth="1"/>
  </cols>
  <sheetData>
    <row r="7" ht="12.75">
      <c r="A7" s="35" t="s">
        <v>242</v>
      </c>
    </row>
    <row r="8" spans="1:3" ht="12.75">
      <c r="A8" s="35" t="s">
        <v>243</v>
      </c>
      <c r="B8" s="35"/>
      <c r="C8" s="35"/>
    </row>
    <row r="9" ht="12.75">
      <c r="G9" t="s">
        <v>244</v>
      </c>
    </row>
    <row r="10" spans="1:8" ht="12.75">
      <c r="A10" s="119" t="s">
        <v>245</v>
      </c>
      <c r="B10" s="119" t="s">
        <v>246</v>
      </c>
      <c r="C10" s="119" t="s">
        <v>247</v>
      </c>
      <c r="D10" s="119" t="s">
        <v>248</v>
      </c>
      <c r="E10" s="119" t="s">
        <v>249</v>
      </c>
      <c r="F10" s="119" t="s">
        <v>250</v>
      </c>
      <c r="G10" s="119" t="s">
        <v>251</v>
      </c>
      <c r="H10" s="119" t="s">
        <v>252</v>
      </c>
    </row>
    <row r="11" spans="1:8" ht="12.75">
      <c r="A11" s="120"/>
      <c r="B11" s="120" t="s">
        <v>253</v>
      </c>
      <c r="C11" s="120" t="s">
        <v>254</v>
      </c>
      <c r="D11" s="120" t="s">
        <v>255</v>
      </c>
      <c r="E11" s="120" t="s">
        <v>256</v>
      </c>
      <c r="F11" s="120" t="s">
        <v>257</v>
      </c>
      <c r="G11" s="120" t="s">
        <v>258</v>
      </c>
      <c r="H11" s="120" t="s">
        <v>259</v>
      </c>
    </row>
    <row r="12" spans="1:8" ht="12.75">
      <c r="A12" s="103"/>
      <c r="B12" s="103" t="s">
        <v>260</v>
      </c>
      <c r="C12" s="103"/>
      <c r="D12" s="103" t="s">
        <v>261</v>
      </c>
      <c r="E12" s="103" t="s">
        <v>262</v>
      </c>
      <c r="F12" s="103"/>
      <c r="G12" s="103"/>
      <c r="H12" s="103" t="s">
        <v>263</v>
      </c>
    </row>
    <row r="13" spans="1:8" ht="12.75">
      <c r="A13" s="69">
        <v>1</v>
      </c>
      <c r="B13" s="69">
        <v>2</v>
      </c>
      <c r="C13" s="69">
        <v>3</v>
      </c>
      <c r="D13" s="69">
        <v>4</v>
      </c>
      <c r="E13" s="69">
        <v>5</v>
      </c>
      <c r="F13" s="69">
        <v>6</v>
      </c>
      <c r="G13" s="69">
        <v>7</v>
      </c>
      <c r="H13" s="69">
        <v>8</v>
      </c>
    </row>
    <row r="14" spans="1:8" ht="12.75">
      <c r="A14" s="60" t="s">
        <v>264</v>
      </c>
      <c r="B14" s="60"/>
      <c r="C14" s="60"/>
      <c r="D14" s="60"/>
      <c r="E14" s="60"/>
      <c r="F14" s="60"/>
      <c r="G14" s="60"/>
      <c r="H14" s="60"/>
    </row>
    <row r="15" spans="1:8" ht="12.75">
      <c r="A15" s="60" t="s">
        <v>265</v>
      </c>
      <c r="B15" s="60"/>
      <c r="C15" s="60"/>
      <c r="D15" s="60"/>
      <c r="E15" s="60"/>
      <c r="F15" s="60"/>
      <c r="G15" s="60"/>
      <c r="H15" s="60"/>
    </row>
    <row r="16" spans="1:8" ht="12.75">
      <c r="A16" s="60" t="s">
        <v>266</v>
      </c>
      <c r="B16" s="60"/>
      <c r="C16" s="60"/>
      <c r="D16" s="60"/>
      <c r="E16" s="60"/>
      <c r="F16" s="60"/>
      <c r="G16" s="60"/>
      <c r="H16" s="60"/>
    </row>
    <row r="17" spans="1:8" ht="12.75">
      <c r="A17" s="60" t="s">
        <v>267</v>
      </c>
      <c r="B17" s="60"/>
      <c r="C17" s="60"/>
      <c r="D17" s="60"/>
      <c r="E17" s="60"/>
      <c r="F17" s="60"/>
      <c r="G17" s="60"/>
      <c r="H17" s="60"/>
    </row>
    <row r="18" spans="1:8" ht="12.75">
      <c r="A18" s="60" t="s">
        <v>268</v>
      </c>
      <c r="B18" s="60"/>
      <c r="C18" s="60"/>
      <c r="D18" s="60"/>
      <c r="E18" s="60"/>
      <c r="F18" s="60"/>
      <c r="G18" s="60"/>
      <c r="H18" s="60"/>
    </row>
    <row r="19" spans="1:8" ht="12.75">
      <c r="A19" s="60" t="s">
        <v>269</v>
      </c>
      <c r="B19" s="60"/>
      <c r="C19" s="60"/>
      <c r="D19" s="60"/>
      <c r="E19" s="60"/>
      <c r="F19" s="60"/>
      <c r="G19" s="60"/>
      <c r="H19" s="60"/>
    </row>
    <row r="20" spans="1:8" ht="12.75">
      <c r="A20" s="60" t="s">
        <v>270</v>
      </c>
      <c r="B20" s="60"/>
      <c r="C20" s="60"/>
      <c r="D20" s="60"/>
      <c r="E20" s="60"/>
      <c r="F20" s="60"/>
      <c r="G20" s="60"/>
      <c r="H20" s="60"/>
    </row>
    <row r="21" spans="1:8" ht="12.75">
      <c r="A21" s="60" t="s">
        <v>271</v>
      </c>
      <c r="B21" s="60"/>
      <c r="C21" s="60"/>
      <c r="D21" s="60"/>
      <c r="E21" s="60"/>
      <c r="F21" s="60"/>
      <c r="G21" s="60"/>
      <c r="H21" s="60"/>
    </row>
    <row r="22" spans="1:8" ht="12.75">
      <c r="A22" s="60" t="s">
        <v>272</v>
      </c>
      <c r="B22" s="60"/>
      <c r="C22" s="60"/>
      <c r="D22" s="60"/>
      <c r="E22" s="60"/>
      <c r="F22" s="60"/>
      <c r="G22" s="60"/>
      <c r="H22" s="60"/>
    </row>
    <row r="23" spans="1:8" ht="12.75">
      <c r="A23" s="60" t="s">
        <v>273</v>
      </c>
      <c r="B23" s="77">
        <v>323060</v>
      </c>
      <c r="C23" s="60"/>
      <c r="D23" s="60"/>
      <c r="E23" s="60"/>
      <c r="F23" s="60"/>
      <c r="G23" s="60">
        <v>3</v>
      </c>
      <c r="H23" s="60"/>
    </row>
    <row r="24" spans="1:8" ht="12.75">
      <c r="A24" s="60" t="s">
        <v>274</v>
      </c>
      <c r="B24" s="77">
        <v>323060</v>
      </c>
      <c r="C24" s="60"/>
      <c r="D24" s="60"/>
      <c r="E24" s="60"/>
      <c r="F24" s="60"/>
      <c r="G24" s="60">
        <v>3</v>
      </c>
      <c r="H24" s="60"/>
    </row>
    <row r="25" spans="1:8" ht="12.75">
      <c r="A25" s="60" t="s">
        <v>275</v>
      </c>
      <c r="B25" s="77">
        <v>323060</v>
      </c>
      <c r="C25" s="60"/>
      <c r="D25" s="60"/>
      <c r="E25" s="60"/>
      <c r="F25" s="60"/>
      <c r="G25" s="60">
        <v>3</v>
      </c>
      <c r="H25" s="60"/>
    </row>
    <row r="26" spans="1:8" ht="12.75">
      <c r="A26" s="60" t="s">
        <v>276</v>
      </c>
      <c r="B26" s="77">
        <v>969180</v>
      </c>
      <c r="C26" s="60"/>
      <c r="D26" s="60"/>
      <c r="E26" s="60"/>
      <c r="F26" s="60"/>
      <c r="G26" s="60">
        <f>SUM(G14:G25)</f>
        <v>9</v>
      </c>
      <c r="H26" s="60"/>
    </row>
    <row r="28" ht="12.75">
      <c r="A28" t="s">
        <v>277</v>
      </c>
    </row>
    <row r="29" ht="12.75">
      <c r="B29" t="s">
        <v>278</v>
      </c>
    </row>
    <row r="30" spans="1:8" ht="12.75">
      <c r="A30" t="s">
        <v>279</v>
      </c>
      <c r="H30" t="s">
        <v>280</v>
      </c>
    </row>
    <row r="31" ht="12.75">
      <c r="A31" t="s">
        <v>281</v>
      </c>
    </row>
  </sheetData>
  <sheetProtection selectLockedCells="1" selectUnlockedCells="1"/>
  <printOptions horizontalCentered="1"/>
  <pageMargins left="0.48541666666666666" right="0.19652777777777777" top="0.63125" bottom="0.63125" header="0.39375" footer="0.393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L35"/>
  <sheetViews>
    <sheetView zoomScalePageLayoutView="0" workbookViewId="0" topLeftCell="A1">
      <selection activeCell="E17" sqref="E17"/>
    </sheetView>
  </sheetViews>
  <sheetFormatPr defaultColWidth="11.57421875" defaultRowHeight="12.75"/>
  <cols>
    <col min="1" max="1" width="10.8515625" style="0" customWidth="1"/>
    <col min="2" max="4" width="11.57421875" style="0" customWidth="1"/>
    <col min="5" max="5" width="10.8515625" style="0" customWidth="1"/>
    <col min="6" max="6" width="11.00390625" style="0" customWidth="1"/>
    <col min="7" max="7" width="10.28125" style="0" customWidth="1"/>
    <col min="8" max="8" width="9.7109375" style="0" customWidth="1"/>
    <col min="9" max="9" width="8.7109375" style="0" customWidth="1"/>
    <col min="10" max="10" width="9.7109375" style="0" customWidth="1"/>
    <col min="11" max="11" width="7.8515625" style="0" customWidth="1"/>
    <col min="12" max="12" width="7.421875" style="0" customWidth="1"/>
  </cols>
  <sheetData>
    <row r="3" spans="1:4" ht="12.75">
      <c r="A3" s="35" t="s">
        <v>282</v>
      </c>
      <c r="B3" s="35"/>
      <c r="C3" s="35"/>
      <c r="D3" s="35"/>
    </row>
    <row r="5" spans="1:12" ht="12.75">
      <c r="A5" s="119" t="s">
        <v>283</v>
      </c>
      <c r="B5" s="119" t="s">
        <v>284</v>
      </c>
      <c r="C5" s="119" t="s">
        <v>284</v>
      </c>
      <c r="D5" s="119" t="s">
        <v>285</v>
      </c>
      <c r="E5" s="119" t="s">
        <v>286</v>
      </c>
      <c r="F5" s="119" t="s">
        <v>286</v>
      </c>
      <c r="G5" s="119" t="s">
        <v>251</v>
      </c>
      <c r="H5" s="119"/>
      <c r="I5" s="119"/>
      <c r="J5" s="119"/>
      <c r="K5" s="119"/>
      <c r="L5" s="119"/>
    </row>
    <row r="6" spans="1:12" ht="12.75">
      <c r="A6" s="120"/>
      <c r="B6" s="120" t="s">
        <v>287</v>
      </c>
      <c r="C6" s="120" t="s">
        <v>288</v>
      </c>
      <c r="D6" s="120" t="s">
        <v>287</v>
      </c>
      <c r="E6" s="120" t="s">
        <v>289</v>
      </c>
      <c r="F6" s="120" t="s">
        <v>289</v>
      </c>
      <c r="G6" s="120" t="s">
        <v>289</v>
      </c>
      <c r="H6" s="120" t="s">
        <v>290</v>
      </c>
      <c r="I6" s="120" t="s">
        <v>290</v>
      </c>
      <c r="J6" s="120" t="s">
        <v>290</v>
      </c>
      <c r="K6" s="120" t="s">
        <v>291</v>
      </c>
      <c r="L6" s="120" t="s">
        <v>291</v>
      </c>
    </row>
    <row r="7" spans="1:12" ht="12.75">
      <c r="A7" s="103"/>
      <c r="B7" s="103" t="s">
        <v>292</v>
      </c>
      <c r="C7" s="103" t="s">
        <v>293</v>
      </c>
      <c r="D7" s="103" t="s">
        <v>294</v>
      </c>
      <c r="E7" s="103" t="s">
        <v>292</v>
      </c>
      <c r="F7" s="103" t="s">
        <v>295</v>
      </c>
      <c r="G7" s="103" t="s">
        <v>294</v>
      </c>
      <c r="H7" s="103" t="s">
        <v>296</v>
      </c>
      <c r="I7" s="103" t="s">
        <v>297</v>
      </c>
      <c r="J7" s="103" t="s">
        <v>298</v>
      </c>
      <c r="K7" s="103" t="s">
        <v>299</v>
      </c>
      <c r="L7" s="103" t="s">
        <v>300</v>
      </c>
    </row>
    <row r="8" spans="1:12" ht="12.75">
      <c r="A8" s="60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</row>
    <row r="9" spans="1:12" ht="12.75">
      <c r="A9" s="61" t="s">
        <v>264</v>
      </c>
      <c r="B9" s="77">
        <v>45416</v>
      </c>
      <c r="C9" s="77"/>
      <c r="D9" s="77"/>
      <c r="E9" s="60">
        <v>1</v>
      </c>
      <c r="F9" s="60"/>
      <c r="G9" s="60"/>
      <c r="H9" s="77">
        <f aca="true" t="shared" si="0" ref="H9:H21">SUM(B9/E9)</f>
        <v>45416</v>
      </c>
      <c r="I9" s="60"/>
      <c r="J9" s="77"/>
      <c r="K9" s="60">
        <f aca="true" t="shared" si="1" ref="K9:K21">SUM(D9/B9*100)</f>
        <v>0</v>
      </c>
      <c r="L9" s="60"/>
    </row>
    <row r="10" spans="1:12" ht="12.75">
      <c r="A10" s="61" t="s">
        <v>265</v>
      </c>
      <c r="B10" s="77">
        <v>45416</v>
      </c>
      <c r="C10" s="77"/>
      <c r="D10" s="77"/>
      <c r="E10" s="60">
        <v>1</v>
      </c>
      <c r="F10" s="60"/>
      <c r="G10" s="60"/>
      <c r="H10" s="77">
        <f t="shared" si="0"/>
        <v>45416</v>
      </c>
      <c r="I10" s="60"/>
      <c r="J10" s="77"/>
      <c r="K10" s="60">
        <f t="shared" si="1"/>
        <v>0</v>
      </c>
      <c r="L10" s="60"/>
    </row>
    <row r="11" spans="1:12" ht="12.75">
      <c r="A11" s="61" t="s">
        <v>266</v>
      </c>
      <c r="B11" s="77">
        <v>45416</v>
      </c>
      <c r="C11" s="77"/>
      <c r="D11" s="77">
        <v>120000</v>
      </c>
      <c r="E11" s="60">
        <v>1</v>
      </c>
      <c r="F11" s="60"/>
      <c r="G11" s="60">
        <v>1</v>
      </c>
      <c r="H11" s="77">
        <f t="shared" si="0"/>
        <v>45416</v>
      </c>
      <c r="I11" s="60"/>
      <c r="J11" s="77"/>
      <c r="K11" s="60">
        <f t="shared" si="1"/>
        <v>264.2240620045799</v>
      </c>
      <c r="L11" s="60"/>
    </row>
    <row r="12" spans="1:12" ht="12.75">
      <c r="A12" s="61" t="s">
        <v>267</v>
      </c>
      <c r="B12" s="77">
        <v>45416</v>
      </c>
      <c r="C12" s="77"/>
      <c r="D12" s="77">
        <v>80000</v>
      </c>
      <c r="E12" s="60">
        <v>2</v>
      </c>
      <c r="F12" s="60"/>
      <c r="G12" s="60">
        <v>1</v>
      </c>
      <c r="H12" s="77">
        <f t="shared" si="0"/>
        <v>22708</v>
      </c>
      <c r="I12" s="60"/>
      <c r="J12" s="77">
        <f aca="true" t="shared" si="2" ref="J12:J19">SUM(D12/G12)</f>
        <v>80000</v>
      </c>
      <c r="K12" s="60">
        <f t="shared" si="1"/>
        <v>176.14937466971992</v>
      </c>
      <c r="L12" s="60">
        <f aca="true" t="shared" si="3" ref="L12:L19">SUM(H12/J12*100)</f>
        <v>28.384999999999998</v>
      </c>
    </row>
    <row r="13" spans="1:12" ht="12.75">
      <c r="A13" s="61" t="s">
        <v>268</v>
      </c>
      <c r="B13" s="77">
        <v>45416</v>
      </c>
      <c r="C13" s="77"/>
      <c r="D13" s="77">
        <v>40000</v>
      </c>
      <c r="E13" s="60">
        <v>2</v>
      </c>
      <c r="F13" s="60"/>
      <c r="G13" s="60">
        <v>1</v>
      </c>
      <c r="H13" s="77">
        <f t="shared" si="0"/>
        <v>22708</v>
      </c>
      <c r="I13" s="60"/>
      <c r="J13" s="77">
        <f t="shared" si="2"/>
        <v>40000</v>
      </c>
      <c r="K13" s="60">
        <f t="shared" si="1"/>
        <v>88.07468733485996</v>
      </c>
      <c r="L13" s="60">
        <f t="shared" si="3"/>
        <v>56.769999999999996</v>
      </c>
    </row>
    <row r="14" spans="1:12" ht="12.75">
      <c r="A14" s="61" t="s">
        <v>269</v>
      </c>
      <c r="B14" s="77">
        <v>45416</v>
      </c>
      <c r="C14" s="77"/>
      <c r="D14" s="77">
        <v>80000</v>
      </c>
      <c r="E14" s="60">
        <v>1</v>
      </c>
      <c r="F14" s="60"/>
      <c r="G14" s="60">
        <v>1</v>
      </c>
      <c r="H14" s="77">
        <f t="shared" si="0"/>
        <v>45416</v>
      </c>
      <c r="I14" s="60"/>
      <c r="J14" s="77">
        <f t="shared" si="2"/>
        <v>80000</v>
      </c>
      <c r="K14" s="60">
        <f t="shared" si="1"/>
        <v>176.14937466971992</v>
      </c>
      <c r="L14" s="60">
        <f t="shared" si="3"/>
        <v>56.769999999999996</v>
      </c>
    </row>
    <row r="15" spans="1:12" ht="12.75">
      <c r="A15" s="61" t="s">
        <v>270</v>
      </c>
      <c r="B15" s="77">
        <v>45416</v>
      </c>
      <c r="C15" s="77"/>
      <c r="D15" s="77">
        <v>40000</v>
      </c>
      <c r="E15" s="60">
        <v>1</v>
      </c>
      <c r="F15" s="60"/>
      <c r="G15" s="60">
        <v>1</v>
      </c>
      <c r="H15" s="77">
        <f t="shared" si="0"/>
        <v>45416</v>
      </c>
      <c r="I15" s="60"/>
      <c r="J15" s="77">
        <f t="shared" si="2"/>
        <v>40000</v>
      </c>
      <c r="K15" s="60">
        <f t="shared" si="1"/>
        <v>88.07468733485996</v>
      </c>
      <c r="L15" s="60">
        <f t="shared" si="3"/>
        <v>113.53999999999999</v>
      </c>
    </row>
    <row r="16" spans="1:12" ht="12.75">
      <c r="A16" s="61" t="s">
        <v>271</v>
      </c>
      <c r="B16" s="77">
        <v>45416</v>
      </c>
      <c r="C16" s="77"/>
      <c r="D16" s="77">
        <v>40000</v>
      </c>
      <c r="E16" s="60">
        <v>1</v>
      </c>
      <c r="F16" s="60"/>
      <c r="G16" s="60">
        <v>1</v>
      </c>
      <c r="H16" s="77">
        <f t="shared" si="0"/>
        <v>45416</v>
      </c>
      <c r="I16" s="60"/>
      <c r="J16" s="77">
        <f t="shared" si="2"/>
        <v>40000</v>
      </c>
      <c r="K16" s="60">
        <f t="shared" si="1"/>
        <v>88.07468733485996</v>
      </c>
      <c r="L16" s="60">
        <f t="shared" si="3"/>
        <v>113.53999999999999</v>
      </c>
    </row>
    <row r="17" spans="1:12" ht="12.75">
      <c r="A17" s="61" t="s">
        <v>272</v>
      </c>
      <c r="B17" s="77">
        <v>45416</v>
      </c>
      <c r="C17" s="77"/>
      <c r="D17" s="77">
        <v>40000</v>
      </c>
      <c r="E17" s="60">
        <v>1</v>
      </c>
      <c r="F17" s="60"/>
      <c r="G17" s="60">
        <v>1</v>
      </c>
      <c r="H17" s="77">
        <f t="shared" si="0"/>
        <v>45416</v>
      </c>
      <c r="I17" s="60"/>
      <c r="J17" s="77">
        <f t="shared" si="2"/>
        <v>40000</v>
      </c>
      <c r="K17" s="60">
        <f t="shared" si="1"/>
        <v>88.07468733485996</v>
      </c>
      <c r="L17" s="60">
        <f t="shared" si="3"/>
        <v>113.53999999999999</v>
      </c>
    </row>
    <row r="18" spans="1:12" ht="12.75">
      <c r="A18" s="61" t="s">
        <v>273</v>
      </c>
      <c r="B18" s="77">
        <v>45416</v>
      </c>
      <c r="C18" s="77"/>
      <c r="D18" s="77">
        <v>80000</v>
      </c>
      <c r="E18" s="60">
        <v>1</v>
      </c>
      <c r="F18" s="60"/>
      <c r="G18" s="60">
        <v>1</v>
      </c>
      <c r="H18" s="77">
        <f t="shared" si="0"/>
        <v>45416</v>
      </c>
      <c r="I18" s="60"/>
      <c r="J18" s="77">
        <f t="shared" si="2"/>
        <v>80000</v>
      </c>
      <c r="K18" s="60">
        <f t="shared" si="1"/>
        <v>176.14937466971992</v>
      </c>
      <c r="L18" s="60">
        <f t="shared" si="3"/>
        <v>56.769999999999996</v>
      </c>
    </row>
    <row r="19" spans="1:12" ht="12.75">
      <c r="A19" s="61" t="s">
        <v>274</v>
      </c>
      <c r="B19" s="77">
        <v>45416</v>
      </c>
      <c r="C19" s="77"/>
      <c r="D19" s="77">
        <v>57700</v>
      </c>
      <c r="E19" s="60">
        <v>1</v>
      </c>
      <c r="F19" s="60"/>
      <c r="G19" s="60">
        <v>1</v>
      </c>
      <c r="H19" s="77">
        <f t="shared" si="0"/>
        <v>45416</v>
      </c>
      <c r="I19" s="60"/>
      <c r="J19" s="77">
        <f t="shared" si="2"/>
        <v>57700</v>
      </c>
      <c r="K19" s="60">
        <f t="shared" si="1"/>
        <v>127.04773648053549</v>
      </c>
      <c r="L19" s="60">
        <f t="shared" si="3"/>
        <v>78.7105719237435</v>
      </c>
    </row>
    <row r="20" spans="1:12" ht="12.75">
      <c r="A20" s="61" t="s">
        <v>275</v>
      </c>
      <c r="B20" s="77">
        <v>45424</v>
      </c>
      <c r="C20" s="77">
        <v>400000</v>
      </c>
      <c r="D20" s="77"/>
      <c r="E20" s="60">
        <v>1</v>
      </c>
      <c r="F20" s="60">
        <v>7</v>
      </c>
      <c r="G20" s="60"/>
      <c r="H20" s="77">
        <f t="shared" si="0"/>
        <v>45424</v>
      </c>
      <c r="I20" s="60">
        <f>SUM(C20/F20)</f>
        <v>57142.857142857145</v>
      </c>
      <c r="J20" s="77"/>
      <c r="K20" s="60">
        <f t="shared" si="1"/>
        <v>0</v>
      </c>
      <c r="L20" s="60"/>
    </row>
    <row r="21" spans="1:12" ht="12.75">
      <c r="A21" s="61" t="s">
        <v>276</v>
      </c>
      <c r="B21" s="77">
        <f aca="true" t="shared" si="4" ref="B21:G21">SUM(B9:B20)</f>
        <v>545000</v>
      </c>
      <c r="C21" s="77">
        <f t="shared" si="4"/>
        <v>400000</v>
      </c>
      <c r="D21" s="77">
        <f t="shared" si="4"/>
        <v>577700</v>
      </c>
      <c r="E21" s="60">
        <f t="shared" si="4"/>
        <v>14</v>
      </c>
      <c r="F21" s="60">
        <f t="shared" si="4"/>
        <v>7</v>
      </c>
      <c r="G21" s="60">
        <f t="shared" si="4"/>
        <v>9</v>
      </c>
      <c r="H21" s="77">
        <f t="shared" si="0"/>
        <v>38928.57142857143</v>
      </c>
      <c r="I21" s="60">
        <f>SUM(C21/F21)</f>
        <v>57142.857142857145</v>
      </c>
      <c r="J21" s="77">
        <f>SUM(D21/G21)</f>
        <v>64188.88888888889</v>
      </c>
      <c r="K21" s="60">
        <f t="shared" si="1"/>
        <v>106</v>
      </c>
      <c r="L21" s="60">
        <f>SUM(H21/J21*100)</f>
        <v>60.64690026954178</v>
      </c>
    </row>
    <row r="25" ht="12.75">
      <c r="B25" t="s">
        <v>301</v>
      </c>
    </row>
    <row r="28" spans="2:3" ht="12.75">
      <c r="B28" t="s">
        <v>302</v>
      </c>
      <c r="C28" t="s">
        <v>303</v>
      </c>
    </row>
    <row r="29" ht="12.75">
      <c r="B29" t="s">
        <v>304</v>
      </c>
    </row>
    <row r="31" spans="2:3" ht="12.75">
      <c r="B31" t="s">
        <v>305</v>
      </c>
      <c r="C31" t="s">
        <v>306</v>
      </c>
    </row>
    <row r="32" ht="12.75">
      <c r="B32" t="s">
        <v>304</v>
      </c>
    </row>
    <row r="34" spans="2:3" ht="12.75">
      <c r="B34" t="s">
        <v>307</v>
      </c>
      <c r="C34" t="s">
        <v>308</v>
      </c>
    </row>
    <row r="35" ht="12.75">
      <c r="B35" t="s">
        <v>304</v>
      </c>
    </row>
  </sheetData>
  <sheetProtection selectLockedCells="1" selectUnlockedCells="1"/>
  <printOptions horizontalCentered="1"/>
  <pageMargins left="0.48541666666666666" right="0.19652777777777777" top="0.63125" bottom="0.63125" header="0.39375" footer="0.393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8.00390625" style="2" customWidth="1"/>
    <col min="2" max="2" width="35.28125" style="2" customWidth="1"/>
    <col min="3" max="3" width="14.28125" style="2" customWidth="1"/>
    <col min="4" max="4" width="14.8515625" style="2" customWidth="1"/>
    <col min="5" max="5" width="11.8515625" style="2" customWidth="1"/>
    <col min="6" max="16384" width="9.00390625" style="2" customWidth="1"/>
  </cols>
  <sheetData>
    <row r="1" spans="1:5" ht="12.75">
      <c r="A1" s="6" t="s">
        <v>0</v>
      </c>
      <c r="B1" s="6" t="s">
        <v>1</v>
      </c>
      <c r="C1" s="5" t="s">
        <v>337</v>
      </c>
      <c r="D1" s="6" t="s">
        <v>2</v>
      </c>
      <c r="E1" s="6"/>
    </row>
    <row r="2" spans="1:5" ht="12.75">
      <c r="A2" s="26"/>
      <c r="B2" s="26"/>
      <c r="C2" s="9">
        <v>2016</v>
      </c>
      <c r="D2" s="10">
        <v>2017</v>
      </c>
      <c r="E2" s="10" t="s">
        <v>3</v>
      </c>
    </row>
    <row r="3" spans="1:5" ht="12.75">
      <c r="A3" s="11">
        <v>1</v>
      </c>
      <c r="B3" s="11">
        <v>2</v>
      </c>
      <c r="C3" s="11">
        <v>3</v>
      </c>
      <c r="D3" s="11">
        <v>4</v>
      </c>
      <c r="E3" s="11">
        <v>5</v>
      </c>
    </row>
    <row r="4" spans="1:5" ht="12.75">
      <c r="A4" s="27">
        <v>2</v>
      </c>
      <c r="B4" s="13" t="s">
        <v>17</v>
      </c>
      <c r="C4" s="28">
        <v>191952478</v>
      </c>
      <c r="D4" s="15">
        <v>224549400</v>
      </c>
      <c r="E4" s="16">
        <f>SUM(D4/C4)</f>
        <v>1.1698176670581977</v>
      </c>
    </row>
    <row r="5" spans="1:5" ht="12.75">
      <c r="A5" s="132">
        <v>5102</v>
      </c>
      <c r="B5" s="132" t="s">
        <v>64</v>
      </c>
      <c r="C5" s="174">
        <v>211318</v>
      </c>
      <c r="D5" s="133">
        <v>1500000</v>
      </c>
      <c r="E5" s="131">
        <f>SUM(D5/C5)</f>
        <v>7.098306817213867</v>
      </c>
    </row>
    <row r="6" spans="1:6" ht="12.75">
      <c r="A6" s="12">
        <v>5110</v>
      </c>
      <c r="B6" s="12" t="s">
        <v>65</v>
      </c>
      <c r="C6" s="17">
        <v>3749373</v>
      </c>
      <c r="D6" s="17">
        <v>2700000</v>
      </c>
      <c r="E6" s="18">
        <f aca="true" t="shared" si="0" ref="E6:E18">SUM(D6/C6)</f>
        <v>0.7201204041315707</v>
      </c>
      <c r="F6"/>
    </row>
    <row r="7" spans="1:5" ht="12.75">
      <c r="A7" s="12">
        <v>5111</v>
      </c>
      <c r="B7" s="12" t="s">
        <v>430</v>
      </c>
      <c r="C7" s="17"/>
      <c r="D7" s="17">
        <v>700000</v>
      </c>
      <c r="E7" s="18" t="e">
        <f t="shared" si="0"/>
        <v>#DIV/0!</v>
      </c>
    </row>
    <row r="8" spans="1:5" ht="12.75">
      <c r="A8" s="12">
        <v>5112</v>
      </c>
      <c r="B8" s="12" t="s">
        <v>439</v>
      </c>
      <c r="C8" s="17"/>
      <c r="D8" s="17">
        <v>600000</v>
      </c>
      <c r="E8" s="18"/>
    </row>
    <row r="9" spans="1:5" ht="12.75">
      <c r="A9" s="12">
        <v>5113</v>
      </c>
      <c r="B9" s="12" t="s">
        <v>440</v>
      </c>
      <c r="C9" s="17"/>
      <c r="D9" s="17">
        <v>800000</v>
      </c>
      <c r="E9" s="18"/>
    </row>
    <row r="10" spans="1:5" ht="12.75">
      <c r="A10" s="12">
        <v>5120</v>
      </c>
      <c r="B10" s="12" t="s">
        <v>66</v>
      </c>
      <c r="C10" s="17">
        <v>19658</v>
      </c>
      <c r="D10" s="17">
        <v>30000</v>
      </c>
      <c r="E10" s="18">
        <f t="shared" si="0"/>
        <v>1.5260962458032352</v>
      </c>
    </row>
    <row r="11" spans="1:5" ht="12.75">
      <c r="A11" s="12">
        <v>5121</v>
      </c>
      <c r="B11" s="12" t="s">
        <v>18</v>
      </c>
      <c r="C11" s="17">
        <v>861953</v>
      </c>
      <c r="D11" s="17">
        <v>900000</v>
      </c>
      <c r="E11" s="18">
        <f t="shared" si="0"/>
        <v>1.0441404577743798</v>
      </c>
    </row>
    <row r="12" spans="1:5" ht="12.75">
      <c r="A12" s="12">
        <v>5128</v>
      </c>
      <c r="B12" s="12" t="s">
        <v>19</v>
      </c>
      <c r="C12" s="17">
        <v>81732</v>
      </c>
      <c r="D12" s="17">
        <v>110000</v>
      </c>
      <c r="E12" s="18">
        <f t="shared" si="0"/>
        <v>1.3458620858415309</v>
      </c>
    </row>
    <row r="13" spans="1:5" ht="12.75">
      <c r="A13" s="12">
        <v>5130</v>
      </c>
      <c r="B13" s="12" t="s">
        <v>20</v>
      </c>
      <c r="C13" s="17">
        <v>1511500</v>
      </c>
      <c r="D13" s="17">
        <v>1700000</v>
      </c>
      <c r="E13" s="18">
        <f t="shared" si="0"/>
        <v>1.1247105524313596</v>
      </c>
    </row>
    <row r="14" spans="1:5" ht="12.75">
      <c r="A14" s="12">
        <v>5133</v>
      </c>
      <c r="B14" s="12" t="s">
        <v>360</v>
      </c>
      <c r="C14" s="17">
        <v>14810138</v>
      </c>
      <c r="D14" s="122">
        <v>19000000</v>
      </c>
      <c r="E14" s="18">
        <f t="shared" si="0"/>
        <v>1.2829049938629877</v>
      </c>
    </row>
    <row r="15" spans="1:5" ht="12.75">
      <c r="A15" s="12">
        <v>520</v>
      </c>
      <c r="B15" s="12" t="s">
        <v>361</v>
      </c>
      <c r="C15" s="17">
        <v>56650212</v>
      </c>
      <c r="D15" s="121">
        <v>65829000</v>
      </c>
      <c r="E15" s="18">
        <f t="shared" si="0"/>
        <v>1.1620256602040606</v>
      </c>
    </row>
    <row r="16" spans="1:5" ht="12.75">
      <c r="A16" s="12">
        <v>521</v>
      </c>
      <c r="B16" s="12" t="s">
        <v>67</v>
      </c>
      <c r="C16" s="17">
        <v>10165196</v>
      </c>
      <c r="D16" s="17">
        <v>11792400</v>
      </c>
      <c r="E16" s="18">
        <f t="shared" si="0"/>
        <v>1.1600760083720962</v>
      </c>
    </row>
    <row r="17" spans="1:5" ht="12.75">
      <c r="A17" s="12">
        <v>522</v>
      </c>
      <c r="B17" s="12" t="s">
        <v>68</v>
      </c>
      <c r="C17" s="17">
        <v>0</v>
      </c>
      <c r="D17" s="17">
        <v>100000</v>
      </c>
      <c r="E17" s="18" t="e">
        <f t="shared" si="0"/>
        <v>#DIV/0!</v>
      </c>
    </row>
    <row r="18" spans="1:5" ht="12.75">
      <c r="A18" s="12">
        <v>5261</v>
      </c>
      <c r="B18" s="12" t="s">
        <v>21</v>
      </c>
      <c r="C18" s="17">
        <v>769620</v>
      </c>
      <c r="D18" s="17">
        <v>850000</v>
      </c>
      <c r="E18" s="18">
        <f t="shared" si="0"/>
        <v>1.104441152776695</v>
      </c>
    </row>
    <row r="19" spans="1:5" ht="12.75">
      <c r="A19" s="12">
        <v>52901</v>
      </c>
      <c r="B19" s="12" t="s">
        <v>69</v>
      </c>
      <c r="C19" s="17">
        <v>479248</v>
      </c>
      <c r="D19" s="121">
        <v>500000</v>
      </c>
      <c r="E19" s="18">
        <f>SUM(D19/C19)</f>
        <v>1.0433011718358762</v>
      </c>
    </row>
    <row r="20" spans="1:5" s="137" customFormat="1" ht="12.75">
      <c r="A20" s="138">
        <v>529011</v>
      </c>
      <c r="B20" s="138" t="s">
        <v>70</v>
      </c>
      <c r="C20" s="139">
        <v>0</v>
      </c>
      <c r="D20" s="139"/>
      <c r="E20" s="140" t="e">
        <f aca="true" t="shared" si="1" ref="E20:E44">SUM(D20/C20)</f>
        <v>#DIV/0!</v>
      </c>
    </row>
    <row r="21" spans="1:5" ht="12.75">
      <c r="A21" s="12">
        <v>52903</v>
      </c>
      <c r="B21" s="12" t="s">
        <v>22</v>
      </c>
      <c r="C21" s="17">
        <v>523649</v>
      </c>
      <c r="D21" s="17">
        <v>310000</v>
      </c>
      <c r="E21" s="18">
        <f t="shared" si="1"/>
        <v>0.5919996027873633</v>
      </c>
    </row>
    <row r="22" spans="1:5" ht="12.75">
      <c r="A22" s="12">
        <v>52904</v>
      </c>
      <c r="B22" s="12" t="s">
        <v>71</v>
      </c>
      <c r="C22" s="17">
        <v>0</v>
      </c>
      <c r="D22" s="17">
        <v>100000</v>
      </c>
      <c r="E22" s="18" t="e">
        <f t="shared" si="1"/>
        <v>#DIV/0!</v>
      </c>
    </row>
    <row r="23" spans="1:5" ht="12.75">
      <c r="A23" s="12">
        <v>529043</v>
      </c>
      <c r="B23" s="12" t="s">
        <v>72</v>
      </c>
      <c r="C23" s="17">
        <v>0</v>
      </c>
      <c r="D23" s="17">
        <v>50000</v>
      </c>
      <c r="E23" s="18" t="e">
        <f t="shared" si="1"/>
        <v>#DIV/0!</v>
      </c>
    </row>
    <row r="24" spans="1:5" ht="12.75">
      <c r="A24" s="12">
        <v>52910</v>
      </c>
      <c r="B24" s="12" t="s">
        <v>73</v>
      </c>
      <c r="C24" s="17">
        <v>3649080</v>
      </c>
      <c r="D24" s="17">
        <v>4100000</v>
      </c>
      <c r="E24" s="18">
        <f t="shared" si="1"/>
        <v>1.1235708726583138</v>
      </c>
    </row>
    <row r="25" spans="1:5" ht="12.75">
      <c r="A25" s="12">
        <v>529111</v>
      </c>
      <c r="B25" s="12" t="s">
        <v>74</v>
      </c>
      <c r="C25" s="17">
        <v>2700</v>
      </c>
      <c r="D25" s="121">
        <v>50000</v>
      </c>
      <c r="E25" s="18">
        <f t="shared" si="1"/>
        <v>18.51851851851852</v>
      </c>
    </row>
    <row r="26" spans="1:5" ht="12.75">
      <c r="A26" s="29">
        <v>529112</v>
      </c>
      <c r="B26" s="12" t="s">
        <v>23</v>
      </c>
      <c r="C26" s="17">
        <v>0</v>
      </c>
      <c r="D26" s="121">
        <v>50000</v>
      </c>
      <c r="E26" s="18" t="e">
        <f t="shared" si="1"/>
        <v>#DIV/0!</v>
      </c>
    </row>
    <row r="27" spans="1:5" ht="12.75">
      <c r="A27" s="12">
        <v>529113</v>
      </c>
      <c r="B27" s="12" t="s">
        <v>75</v>
      </c>
      <c r="C27" s="17">
        <v>21507</v>
      </c>
      <c r="D27" s="121">
        <v>100000</v>
      </c>
      <c r="E27" s="18">
        <f t="shared" si="1"/>
        <v>4.649648951504162</v>
      </c>
    </row>
    <row r="28" spans="1:5" ht="12.75">
      <c r="A28" s="12">
        <v>52912</v>
      </c>
      <c r="B28" s="12" t="s">
        <v>362</v>
      </c>
      <c r="C28" s="17">
        <v>0</v>
      </c>
      <c r="D28" s="17"/>
      <c r="E28" s="18" t="e">
        <f t="shared" si="1"/>
        <v>#DIV/0!</v>
      </c>
    </row>
    <row r="29" spans="1:5" ht="12.75">
      <c r="A29" s="12">
        <v>52922</v>
      </c>
      <c r="B29" s="12" t="s">
        <v>77</v>
      </c>
      <c r="C29" s="17">
        <v>0</v>
      </c>
      <c r="D29" s="17">
        <v>250000</v>
      </c>
      <c r="E29" s="18" t="e">
        <f t="shared" si="1"/>
        <v>#DIV/0!</v>
      </c>
    </row>
    <row r="30" spans="1:5" ht="12.75">
      <c r="A30" s="12">
        <v>5310</v>
      </c>
      <c r="B30" s="12" t="s">
        <v>363</v>
      </c>
      <c r="C30" s="17">
        <v>392600</v>
      </c>
      <c r="D30" s="17">
        <v>0</v>
      </c>
      <c r="E30" s="18">
        <f t="shared" si="1"/>
        <v>0</v>
      </c>
    </row>
    <row r="31" spans="1:5" ht="12.75">
      <c r="A31" s="12">
        <v>5315</v>
      </c>
      <c r="B31" s="12" t="s">
        <v>79</v>
      </c>
      <c r="C31" s="30">
        <v>2184271</v>
      </c>
      <c r="D31" s="17"/>
      <c r="E31" s="18">
        <f t="shared" si="1"/>
        <v>0</v>
      </c>
    </row>
    <row r="32" spans="1:5" ht="12.75">
      <c r="A32" s="12">
        <v>5315</v>
      </c>
      <c r="B32" s="12" t="s">
        <v>444</v>
      </c>
      <c r="C32" s="30"/>
      <c r="D32" s="17">
        <v>300000</v>
      </c>
      <c r="E32" s="18"/>
    </row>
    <row r="33" spans="1:5" ht="12.75">
      <c r="A33" s="12">
        <v>53151</v>
      </c>
      <c r="B33" s="12" t="s">
        <v>445</v>
      </c>
      <c r="C33" s="30"/>
      <c r="D33" s="17">
        <v>2200000</v>
      </c>
      <c r="E33" s="18"/>
    </row>
    <row r="34" spans="1:5" ht="12.75">
      <c r="A34" s="12">
        <v>5317</v>
      </c>
      <c r="B34" s="12" t="s">
        <v>364</v>
      </c>
      <c r="C34" s="30">
        <v>33840</v>
      </c>
      <c r="D34" s="17">
        <v>50000</v>
      </c>
      <c r="E34" s="18">
        <f t="shared" si="1"/>
        <v>1.4775413711583925</v>
      </c>
    </row>
    <row r="35" spans="1:5" ht="12.75">
      <c r="A35" s="12">
        <v>5319</v>
      </c>
      <c r="B35" s="12" t="s">
        <v>24</v>
      </c>
      <c r="C35" s="31">
        <v>66666</v>
      </c>
      <c r="D35" s="17">
        <v>100000</v>
      </c>
      <c r="E35" s="18">
        <f t="shared" si="1"/>
        <v>1.5000150001500014</v>
      </c>
    </row>
    <row r="36" spans="1:5" ht="12.75">
      <c r="A36" s="12">
        <v>53191</v>
      </c>
      <c r="B36" s="12" t="s">
        <v>365</v>
      </c>
      <c r="C36" s="17">
        <v>467976</v>
      </c>
      <c r="D36" s="17">
        <v>3000000</v>
      </c>
      <c r="E36" s="18">
        <f t="shared" si="1"/>
        <v>6.410585158213242</v>
      </c>
    </row>
    <row r="37" spans="1:5" ht="12.75">
      <c r="A37" s="12">
        <v>5320</v>
      </c>
      <c r="B37" s="12" t="s">
        <v>80</v>
      </c>
      <c r="C37" s="17">
        <v>1771416</v>
      </c>
      <c r="D37" s="17">
        <v>2000000</v>
      </c>
      <c r="E37" s="18">
        <f t="shared" si="1"/>
        <v>1.129040270608372</v>
      </c>
    </row>
    <row r="38" spans="1:5" ht="12.75">
      <c r="A38" s="12">
        <v>53201</v>
      </c>
      <c r="B38" s="12" t="s">
        <v>366</v>
      </c>
      <c r="C38" s="22">
        <v>126340</v>
      </c>
      <c r="D38" s="17">
        <v>200000</v>
      </c>
      <c r="E38" s="18">
        <f t="shared" si="1"/>
        <v>1.5830299192654742</v>
      </c>
    </row>
    <row r="39" spans="1:5" ht="12.75">
      <c r="A39" s="12">
        <v>53202</v>
      </c>
      <c r="B39" s="12" t="s">
        <v>367</v>
      </c>
      <c r="C39" s="22">
        <v>3817091</v>
      </c>
      <c r="D39" s="17">
        <v>4900000</v>
      </c>
      <c r="E39" s="18">
        <f t="shared" si="1"/>
        <v>1.2837000742188227</v>
      </c>
    </row>
    <row r="40" spans="1:5" ht="12.75">
      <c r="A40" s="125">
        <v>5321</v>
      </c>
      <c r="B40" s="125" t="s">
        <v>103</v>
      </c>
      <c r="C40" s="171">
        <v>1579055</v>
      </c>
      <c r="D40" s="17">
        <v>1800000</v>
      </c>
      <c r="E40" s="18">
        <f t="shared" si="1"/>
        <v>1.1399222952968706</v>
      </c>
    </row>
    <row r="41" spans="1:5" ht="12.75">
      <c r="A41" s="163">
        <v>5322</v>
      </c>
      <c r="B41" s="163" t="s">
        <v>82</v>
      </c>
      <c r="C41" s="144">
        <v>3182677</v>
      </c>
      <c r="D41" s="170">
        <v>4500000</v>
      </c>
      <c r="E41" s="18">
        <f t="shared" si="1"/>
        <v>1.4139040813755213</v>
      </c>
    </row>
    <row r="42" spans="1:5" ht="12.75">
      <c r="A42" s="163">
        <v>5331</v>
      </c>
      <c r="B42" s="163" t="s">
        <v>25</v>
      </c>
      <c r="C42" s="144">
        <v>49455</v>
      </c>
      <c r="D42" s="170">
        <v>0</v>
      </c>
      <c r="E42" s="18">
        <f t="shared" si="1"/>
        <v>0</v>
      </c>
    </row>
    <row r="43" spans="1:5" ht="12.75">
      <c r="A43" s="172">
        <v>5332</v>
      </c>
      <c r="B43" s="172" t="s">
        <v>368</v>
      </c>
      <c r="C43" s="173">
        <v>4108662</v>
      </c>
      <c r="D43" s="17">
        <v>3500000</v>
      </c>
      <c r="E43" s="18">
        <f t="shared" si="1"/>
        <v>0.8518588289813083</v>
      </c>
    </row>
    <row r="44" spans="1:5" ht="12.75">
      <c r="A44" s="12">
        <v>53321</v>
      </c>
      <c r="B44" s="12" t="s">
        <v>442</v>
      </c>
      <c r="C44" s="22">
        <v>0</v>
      </c>
      <c r="D44" s="17">
        <v>490000</v>
      </c>
      <c r="E44" s="18" t="e">
        <f t="shared" si="1"/>
        <v>#DIV/0!</v>
      </c>
    </row>
    <row r="45" spans="1:5" ht="12.75">
      <c r="A45" s="12">
        <v>5333</v>
      </c>
      <c r="B45" s="12" t="s">
        <v>369</v>
      </c>
      <c r="C45" s="30">
        <v>2453610</v>
      </c>
      <c r="D45" s="17">
        <v>3000000</v>
      </c>
      <c r="E45" s="18">
        <f aca="true" t="shared" si="2" ref="E45:E68">SUM(D45/C45)</f>
        <v>1.2226882022815362</v>
      </c>
    </row>
    <row r="46" spans="1:5" ht="12.75">
      <c r="A46" s="12">
        <v>5334</v>
      </c>
      <c r="B46" s="12" t="s">
        <v>370</v>
      </c>
      <c r="C46" s="30">
        <v>394425</v>
      </c>
      <c r="D46" s="17">
        <v>300000</v>
      </c>
      <c r="E46" s="18">
        <f t="shared" si="2"/>
        <v>0.7606008746910059</v>
      </c>
    </row>
    <row r="47" spans="1:5" ht="12.75">
      <c r="A47" s="12">
        <v>53343</v>
      </c>
      <c r="B47" s="12" t="s">
        <v>371</v>
      </c>
      <c r="C47" s="17">
        <v>0</v>
      </c>
      <c r="D47" s="121">
        <v>6000000</v>
      </c>
      <c r="E47" s="18" t="e">
        <f t="shared" si="2"/>
        <v>#DIV/0!</v>
      </c>
    </row>
    <row r="48" spans="1:5" ht="12.75">
      <c r="A48" s="12">
        <v>53344</v>
      </c>
      <c r="B48" s="162" t="s">
        <v>451</v>
      </c>
      <c r="C48" s="17"/>
      <c r="D48" s="121">
        <v>490000</v>
      </c>
      <c r="E48" s="18"/>
    </row>
    <row r="49" spans="1:5" ht="12.75">
      <c r="A49" s="12">
        <v>5335</v>
      </c>
      <c r="B49" s="12" t="s">
        <v>324</v>
      </c>
      <c r="C49" s="17">
        <v>789730</v>
      </c>
      <c r="D49" s="17">
        <v>900000</v>
      </c>
      <c r="E49" s="18">
        <f t="shared" si="2"/>
        <v>1.1396300001266255</v>
      </c>
    </row>
    <row r="50" spans="1:5" ht="12.75">
      <c r="A50" s="125">
        <v>5336</v>
      </c>
      <c r="B50" s="125" t="s">
        <v>372</v>
      </c>
      <c r="C50" s="126">
        <v>94448</v>
      </c>
      <c r="D50" s="126">
        <v>0</v>
      </c>
      <c r="E50" s="127">
        <f t="shared" si="2"/>
        <v>0</v>
      </c>
    </row>
    <row r="51" spans="1:5" ht="12.75">
      <c r="A51" s="162">
        <v>5337</v>
      </c>
      <c r="B51" s="162" t="s">
        <v>373</v>
      </c>
      <c r="C51" s="178">
        <v>0</v>
      </c>
      <c r="D51" s="178">
        <v>0</v>
      </c>
      <c r="E51" s="175" t="e">
        <f t="shared" si="2"/>
        <v>#DIV/0!</v>
      </c>
    </row>
    <row r="52" spans="1:5" ht="12.75">
      <c r="A52" s="162">
        <v>5350</v>
      </c>
      <c r="B52" s="162" t="s">
        <v>87</v>
      </c>
      <c r="C52" s="178">
        <v>52200</v>
      </c>
      <c r="D52" s="178">
        <v>100000</v>
      </c>
      <c r="E52" s="175">
        <f t="shared" si="2"/>
        <v>1.9157088122605364</v>
      </c>
    </row>
    <row r="53" spans="1:5" ht="12.75">
      <c r="A53" s="162">
        <v>5356</v>
      </c>
      <c r="B53" s="162" t="s">
        <v>27</v>
      </c>
      <c r="C53" s="178">
        <v>0</v>
      </c>
      <c r="D53" s="178">
        <v>0</v>
      </c>
      <c r="E53" s="175" t="e">
        <f t="shared" si="2"/>
        <v>#DIV/0!</v>
      </c>
    </row>
    <row r="54" spans="1:5" ht="12.75">
      <c r="A54" s="162">
        <v>5390</v>
      </c>
      <c r="B54" s="162" t="s">
        <v>28</v>
      </c>
      <c r="C54" s="178">
        <v>0</v>
      </c>
      <c r="D54" s="178"/>
      <c r="E54" s="175" t="e">
        <f t="shared" si="2"/>
        <v>#DIV/0!</v>
      </c>
    </row>
    <row r="55" spans="1:5" ht="12.75">
      <c r="A55" s="162">
        <v>5399</v>
      </c>
      <c r="B55" s="162" t="s">
        <v>28</v>
      </c>
      <c r="C55" s="178">
        <v>2000560</v>
      </c>
      <c r="D55" s="178">
        <v>4500000</v>
      </c>
      <c r="E55" s="175">
        <f t="shared" si="2"/>
        <v>2.249370176350622</v>
      </c>
    </row>
    <row r="56" spans="1:5" ht="12.75">
      <c r="A56" s="162">
        <v>5391</v>
      </c>
      <c r="B56" s="162" t="s">
        <v>431</v>
      </c>
      <c r="C56" s="178"/>
      <c r="D56" s="178">
        <v>400000</v>
      </c>
      <c r="E56" s="175" t="e">
        <f t="shared" si="2"/>
        <v>#DIV/0!</v>
      </c>
    </row>
    <row r="57" spans="1:5" ht="12.75">
      <c r="A57" s="162">
        <v>5392</v>
      </c>
      <c r="B57" s="162" t="s">
        <v>374</v>
      </c>
      <c r="C57" s="178">
        <v>0</v>
      </c>
      <c r="D57" s="178"/>
      <c r="E57" s="175" t="e">
        <f t="shared" si="2"/>
        <v>#DIV/0!</v>
      </c>
    </row>
    <row r="58" spans="1:5" ht="12.75">
      <c r="A58" s="162">
        <v>5393</v>
      </c>
      <c r="B58" s="162" t="s">
        <v>29</v>
      </c>
      <c r="C58" s="178">
        <v>288439</v>
      </c>
      <c r="D58" s="178">
        <v>350000</v>
      </c>
      <c r="E58" s="175">
        <f t="shared" si="2"/>
        <v>1.2134281425188689</v>
      </c>
    </row>
    <row r="59" spans="1:5" ht="12.75">
      <c r="A59" s="162">
        <v>5394</v>
      </c>
      <c r="B59" s="162" t="s">
        <v>30</v>
      </c>
      <c r="C59" s="178">
        <v>11870</v>
      </c>
      <c r="D59" s="178">
        <v>30000</v>
      </c>
      <c r="E59" s="175">
        <f t="shared" si="2"/>
        <v>2.527379949452401</v>
      </c>
    </row>
    <row r="60" spans="1:5" ht="12.75">
      <c r="A60" s="162">
        <v>5395</v>
      </c>
      <c r="B60" s="162" t="s">
        <v>443</v>
      </c>
      <c r="C60" s="178"/>
      <c r="D60" s="178">
        <v>490000</v>
      </c>
      <c r="E60" s="175"/>
    </row>
    <row r="61" spans="1:5" ht="12.75">
      <c r="A61" s="162">
        <v>5396</v>
      </c>
      <c r="B61" s="162" t="s">
        <v>375</v>
      </c>
      <c r="C61" s="178">
        <v>934322</v>
      </c>
      <c r="D61" s="178">
        <v>0</v>
      </c>
      <c r="E61" s="175">
        <f t="shared" si="2"/>
        <v>0</v>
      </c>
    </row>
    <row r="62" spans="1:5" ht="12.75">
      <c r="A62" s="162">
        <v>5397</v>
      </c>
      <c r="B62" s="162" t="s">
        <v>376</v>
      </c>
      <c r="C62" s="178">
        <v>296800</v>
      </c>
      <c r="D62" s="175">
        <v>300000</v>
      </c>
      <c r="E62" s="175">
        <f t="shared" si="2"/>
        <v>1.0107816711590296</v>
      </c>
    </row>
    <row r="63" spans="1:5" ht="12.75">
      <c r="A63" s="162">
        <v>5398</v>
      </c>
      <c r="B63" s="162" t="s">
        <v>377</v>
      </c>
      <c r="C63" s="178">
        <v>0</v>
      </c>
      <c r="D63" s="175"/>
      <c r="E63" s="175" t="e">
        <f t="shared" si="2"/>
        <v>#DIV/0!</v>
      </c>
    </row>
    <row r="64" spans="1:5" ht="12.75">
      <c r="A64" s="160">
        <v>540</v>
      </c>
      <c r="B64" s="160" t="s">
        <v>32</v>
      </c>
      <c r="C64" s="175">
        <v>8972577</v>
      </c>
      <c r="D64" s="175">
        <v>11000000</v>
      </c>
      <c r="E64" s="175">
        <f t="shared" si="2"/>
        <v>1.2259577153809882</v>
      </c>
    </row>
    <row r="65" spans="1:5" ht="12.75">
      <c r="A65" s="160">
        <v>5500</v>
      </c>
      <c r="B65" s="160" t="s">
        <v>33</v>
      </c>
      <c r="C65" s="175">
        <v>123052</v>
      </c>
      <c r="D65" s="175">
        <v>150000</v>
      </c>
      <c r="E65" s="175">
        <f t="shared" si="2"/>
        <v>1.2189968468614893</v>
      </c>
    </row>
    <row r="66" spans="1:5" ht="12.75">
      <c r="A66" s="160">
        <v>5501</v>
      </c>
      <c r="B66" s="160" t="s">
        <v>92</v>
      </c>
      <c r="C66" s="175">
        <v>1986204</v>
      </c>
      <c r="D66" s="175">
        <v>3500000</v>
      </c>
      <c r="E66" s="175">
        <f t="shared" si="2"/>
        <v>1.7621553475876597</v>
      </c>
    </row>
    <row r="67" spans="1:5" ht="12.75">
      <c r="A67" s="160">
        <v>5502</v>
      </c>
      <c r="B67" s="160" t="s">
        <v>378</v>
      </c>
      <c r="C67" s="175">
        <v>803255</v>
      </c>
      <c r="D67" s="175">
        <v>1000000</v>
      </c>
      <c r="E67" s="175">
        <f t="shared" si="2"/>
        <v>1.244934672053084</v>
      </c>
    </row>
    <row r="68" spans="1:5" ht="12.75">
      <c r="A68" s="160"/>
      <c r="B68" s="160" t="s">
        <v>31</v>
      </c>
      <c r="C68" s="175">
        <f>SUM(C5:C67)</f>
        <v>130488425</v>
      </c>
      <c r="D68" s="175">
        <f>SUM(D5:D67)</f>
        <v>167671400</v>
      </c>
      <c r="E68" s="175">
        <f t="shared" si="2"/>
        <v>1.284952285997781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D56" sqref="D56"/>
    </sheetView>
  </sheetViews>
  <sheetFormatPr defaultColWidth="11.57421875" defaultRowHeight="12.75"/>
  <cols>
    <col min="1" max="1" width="7.57421875" style="0" customWidth="1"/>
    <col min="2" max="2" width="33.8515625" style="0" customWidth="1"/>
    <col min="3" max="3" width="15.421875" style="0" customWidth="1"/>
    <col min="4" max="4" width="14.140625" style="0" customWidth="1"/>
    <col min="5" max="5" width="11.421875" style="0" customWidth="1"/>
  </cols>
  <sheetData>
    <row r="1" spans="1:5" ht="12.75">
      <c r="A1" s="6" t="s">
        <v>0</v>
      </c>
      <c r="B1" s="6" t="s">
        <v>1</v>
      </c>
      <c r="C1" s="5" t="s">
        <v>338</v>
      </c>
      <c r="D1" s="6" t="s">
        <v>2</v>
      </c>
      <c r="E1" s="6"/>
    </row>
    <row r="2" spans="1:5" ht="12.75">
      <c r="A2" s="26"/>
      <c r="B2" s="26"/>
      <c r="C2" s="9">
        <v>2016</v>
      </c>
      <c r="D2" s="10">
        <v>2017</v>
      </c>
      <c r="E2" s="10" t="s">
        <v>3</v>
      </c>
    </row>
    <row r="3" spans="1:5" ht="12.75">
      <c r="A3" s="32">
        <v>1</v>
      </c>
      <c r="B3" s="32">
        <v>2</v>
      </c>
      <c r="C3" s="32">
        <v>3</v>
      </c>
      <c r="D3" s="32">
        <v>4</v>
      </c>
      <c r="E3" s="32">
        <v>5</v>
      </c>
    </row>
    <row r="4" spans="1:5" ht="12.75">
      <c r="A4" s="12">
        <v>5503</v>
      </c>
      <c r="B4" s="12" t="s">
        <v>93</v>
      </c>
      <c r="C4" s="17">
        <v>0</v>
      </c>
      <c r="D4" s="17">
        <v>50000</v>
      </c>
      <c r="E4" s="18" t="e">
        <f aca="true" t="shared" si="0" ref="E4:E10">SUM(D4/C4)</f>
        <v>#DIV/0!</v>
      </c>
    </row>
    <row r="5" spans="1:5" ht="12.75">
      <c r="A5" s="12">
        <v>5505</v>
      </c>
      <c r="B5" s="12" t="s">
        <v>95</v>
      </c>
      <c r="C5" s="17">
        <v>0</v>
      </c>
      <c r="D5" s="17">
        <v>100000</v>
      </c>
      <c r="E5" s="18" t="e">
        <f t="shared" si="0"/>
        <v>#DIV/0!</v>
      </c>
    </row>
    <row r="6" spans="1:5" s="137" customFormat="1" ht="12.75">
      <c r="A6" s="138">
        <v>5506</v>
      </c>
      <c r="B6" s="138" t="s">
        <v>379</v>
      </c>
      <c r="C6" s="139">
        <v>187790</v>
      </c>
      <c r="D6" s="139">
        <v>300000</v>
      </c>
      <c r="E6" s="140">
        <f t="shared" si="0"/>
        <v>1.5975291549070771</v>
      </c>
    </row>
    <row r="7" spans="1:5" ht="12.75">
      <c r="A7" s="12">
        <v>5507</v>
      </c>
      <c r="B7" s="12" t="s">
        <v>327</v>
      </c>
      <c r="C7" s="17">
        <v>428022</v>
      </c>
      <c r="D7" s="17"/>
      <c r="E7" s="18">
        <f t="shared" si="0"/>
        <v>0</v>
      </c>
    </row>
    <row r="8" spans="1:5" ht="12.75">
      <c r="A8" s="12">
        <v>5508</v>
      </c>
      <c r="B8" s="12" t="s">
        <v>325</v>
      </c>
      <c r="C8" s="17">
        <v>382800</v>
      </c>
      <c r="D8" s="17">
        <v>400000</v>
      </c>
      <c r="E8" s="18">
        <f t="shared" si="0"/>
        <v>1.044932079414838</v>
      </c>
    </row>
    <row r="9" spans="1:5" ht="12.75">
      <c r="A9" s="29">
        <v>5509</v>
      </c>
      <c r="B9" s="12" t="s">
        <v>97</v>
      </c>
      <c r="C9" s="31">
        <v>295658</v>
      </c>
      <c r="D9" s="17">
        <v>500000</v>
      </c>
      <c r="E9" s="18">
        <f t="shared" si="0"/>
        <v>1.6911431451203756</v>
      </c>
    </row>
    <row r="10" spans="1:5" s="2" customFormat="1" ht="12.75">
      <c r="A10" s="29">
        <v>55121</v>
      </c>
      <c r="B10" s="12" t="s">
        <v>380</v>
      </c>
      <c r="C10" s="17">
        <v>157400</v>
      </c>
      <c r="D10" s="17">
        <v>160000</v>
      </c>
      <c r="E10" s="18">
        <f t="shared" si="0"/>
        <v>1.0165184243964422</v>
      </c>
    </row>
    <row r="11" spans="1:5" ht="12.75">
      <c r="A11" s="12">
        <v>5513</v>
      </c>
      <c r="B11" s="12" t="s">
        <v>381</v>
      </c>
      <c r="C11" s="17">
        <v>0</v>
      </c>
      <c r="D11" s="17"/>
      <c r="E11" s="18" t="e">
        <f aca="true" t="shared" si="1" ref="E11:E25">SUM(D11/C11)</f>
        <v>#DIV/0!</v>
      </c>
    </row>
    <row r="12" spans="1:5" ht="12.75">
      <c r="A12" s="12">
        <v>5517</v>
      </c>
      <c r="B12" s="12" t="s">
        <v>382</v>
      </c>
      <c r="C12" s="17">
        <v>0</v>
      </c>
      <c r="D12" s="17"/>
      <c r="E12" s="18" t="e">
        <f>SUM(D12/C12)</f>
        <v>#DIV/0!</v>
      </c>
    </row>
    <row r="13" spans="1:5" ht="12.75">
      <c r="A13" s="12">
        <v>5519</v>
      </c>
      <c r="B13" s="12" t="s">
        <v>100</v>
      </c>
      <c r="C13" s="30">
        <v>31523</v>
      </c>
      <c r="D13" s="17">
        <v>68000</v>
      </c>
      <c r="E13" s="18">
        <f t="shared" si="1"/>
        <v>2.1571550931066206</v>
      </c>
    </row>
    <row r="14" spans="1:5" ht="12.75">
      <c r="A14" s="12">
        <v>5520</v>
      </c>
      <c r="B14" s="12" t="s">
        <v>101</v>
      </c>
      <c r="C14" s="30">
        <v>678633</v>
      </c>
      <c r="D14" s="17">
        <v>490000</v>
      </c>
      <c r="E14" s="18">
        <f>SUM(D14/C14)</f>
        <v>0.7220397475513275</v>
      </c>
    </row>
    <row r="15" spans="1:5" s="137" customFormat="1" ht="12.75">
      <c r="A15" s="138">
        <v>5526</v>
      </c>
      <c r="B15" s="138" t="s">
        <v>383</v>
      </c>
      <c r="C15" s="139">
        <v>189246</v>
      </c>
      <c r="D15" s="139">
        <v>300000</v>
      </c>
      <c r="E15" s="140">
        <f t="shared" si="1"/>
        <v>1.585238261310675</v>
      </c>
    </row>
    <row r="16" spans="1:5" ht="12.75">
      <c r="A16" s="12">
        <v>5530</v>
      </c>
      <c r="B16" s="12" t="s">
        <v>102</v>
      </c>
      <c r="C16" s="17">
        <v>259969</v>
      </c>
      <c r="D16" s="17">
        <v>300000</v>
      </c>
      <c r="E16" s="18">
        <f t="shared" si="1"/>
        <v>1.1539837442156564</v>
      </c>
    </row>
    <row r="17" spans="1:5" s="2" customFormat="1" ht="12.75">
      <c r="A17" s="12">
        <v>5539</v>
      </c>
      <c r="B17" s="12" t="s">
        <v>384</v>
      </c>
      <c r="C17" s="17">
        <v>52084</v>
      </c>
      <c r="D17" s="17">
        <v>100000</v>
      </c>
      <c r="E17" s="18">
        <f t="shared" si="1"/>
        <v>1.9199754243145688</v>
      </c>
    </row>
    <row r="18" spans="1:5" s="2" customFormat="1" ht="12.75">
      <c r="A18" s="12">
        <v>5543</v>
      </c>
      <c r="B18" s="12" t="s">
        <v>34</v>
      </c>
      <c r="C18" s="17">
        <v>20900</v>
      </c>
      <c r="D18" s="17">
        <v>50000</v>
      </c>
      <c r="E18" s="18">
        <f t="shared" si="1"/>
        <v>2.3923444976076556</v>
      </c>
    </row>
    <row r="19" spans="1:5" ht="12.75">
      <c r="A19" s="12">
        <v>5551</v>
      </c>
      <c r="B19" s="12" t="s">
        <v>320</v>
      </c>
      <c r="C19" s="17">
        <v>33377</v>
      </c>
      <c r="D19" s="17">
        <v>80000</v>
      </c>
      <c r="E19" s="18">
        <f t="shared" si="1"/>
        <v>2.3968601132516403</v>
      </c>
    </row>
    <row r="20" spans="1:5" ht="12.75">
      <c r="A20" s="12">
        <v>55520</v>
      </c>
      <c r="B20" s="12" t="s">
        <v>326</v>
      </c>
      <c r="C20" s="17">
        <v>182171</v>
      </c>
      <c r="D20" s="17">
        <v>300000</v>
      </c>
      <c r="E20" s="18">
        <f t="shared" si="1"/>
        <v>1.646804376108162</v>
      </c>
    </row>
    <row r="21" spans="1:5" ht="12.75">
      <c r="A21" s="12">
        <v>55540</v>
      </c>
      <c r="B21" s="12" t="s">
        <v>385</v>
      </c>
      <c r="C21" s="17">
        <v>0</v>
      </c>
      <c r="D21" s="17">
        <v>40000</v>
      </c>
      <c r="E21" s="18" t="e">
        <f t="shared" si="1"/>
        <v>#DIV/0!</v>
      </c>
    </row>
    <row r="22" spans="1:5" ht="12.75">
      <c r="A22" s="12">
        <v>5553</v>
      </c>
      <c r="B22" s="12" t="s">
        <v>386</v>
      </c>
      <c r="C22" s="17">
        <v>0</v>
      </c>
      <c r="D22" s="17"/>
      <c r="E22" s="18" t="e">
        <f t="shared" si="1"/>
        <v>#DIV/0!</v>
      </c>
    </row>
    <row r="23" spans="1:5" ht="12.75">
      <c r="A23" s="12">
        <v>5555</v>
      </c>
      <c r="B23" s="12" t="s">
        <v>387</v>
      </c>
      <c r="C23" s="17">
        <v>2349711</v>
      </c>
      <c r="D23" s="17">
        <v>400000</v>
      </c>
      <c r="E23" s="18">
        <f t="shared" si="1"/>
        <v>0.17023370108068608</v>
      </c>
    </row>
    <row r="24" spans="1:5" ht="12.75">
      <c r="A24" s="12">
        <v>55560</v>
      </c>
      <c r="B24" s="12" t="s">
        <v>388</v>
      </c>
      <c r="C24" s="17">
        <v>295113</v>
      </c>
      <c r="D24" s="17">
        <v>490000</v>
      </c>
      <c r="E24" s="18">
        <f t="shared" si="1"/>
        <v>1.6603809388268223</v>
      </c>
    </row>
    <row r="25" spans="1:5" ht="12.75">
      <c r="A25" s="12">
        <v>5559</v>
      </c>
      <c r="B25" s="12" t="s">
        <v>35</v>
      </c>
      <c r="C25" s="17">
        <v>0</v>
      </c>
      <c r="D25" s="17">
        <v>20000</v>
      </c>
      <c r="E25" s="18" t="e">
        <f t="shared" si="1"/>
        <v>#DIV/0!</v>
      </c>
    </row>
    <row r="26" spans="1:5" ht="12.75">
      <c r="A26" s="12">
        <v>55699</v>
      </c>
      <c r="B26" s="12" t="s">
        <v>389</v>
      </c>
      <c r="C26" s="17">
        <v>0</v>
      </c>
      <c r="D26" s="17">
        <v>10000</v>
      </c>
      <c r="E26" s="18" t="e">
        <f>SUM(D26/C26)</f>
        <v>#DIV/0!</v>
      </c>
    </row>
    <row r="27" spans="1:5" ht="12.75">
      <c r="A27" s="12">
        <v>5590</v>
      </c>
      <c r="B27" s="12" t="s">
        <v>390</v>
      </c>
      <c r="C27" s="17">
        <v>5968558</v>
      </c>
      <c r="D27" s="17">
        <v>6500000</v>
      </c>
      <c r="E27" s="18">
        <f>SUM(D27/C27)</f>
        <v>1.0890402673476576</v>
      </c>
    </row>
    <row r="28" spans="1:5" ht="12.75">
      <c r="A28" s="12">
        <v>55902</v>
      </c>
      <c r="B28" s="12" t="s">
        <v>391</v>
      </c>
      <c r="C28" s="17">
        <v>0</v>
      </c>
      <c r="D28" s="17">
        <v>150000</v>
      </c>
      <c r="E28" s="18" t="e">
        <f aca="true" t="shared" si="2" ref="E28:E42">SUM(D28/C28)</f>
        <v>#DIV/0!</v>
      </c>
    </row>
    <row r="29" spans="1:5" ht="12.75">
      <c r="A29" s="12">
        <v>55903</v>
      </c>
      <c r="B29" s="12" t="s">
        <v>392</v>
      </c>
      <c r="C29" s="33">
        <v>0</v>
      </c>
      <c r="D29" s="33"/>
      <c r="E29" s="18" t="e">
        <f t="shared" si="2"/>
        <v>#DIV/0!</v>
      </c>
    </row>
    <row r="30" spans="1:5" ht="12.75">
      <c r="A30" s="12">
        <v>5591</v>
      </c>
      <c r="B30" s="12" t="s">
        <v>393</v>
      </c>
      <c r="C30" s="33">
        <v>24340</v>
      </c>
      <c r="D30" s="33">
        <v>100000</v>
      </c>
      <c r="E30" s="18">
        <f t="shared" si="2"/>
        <v>4.108463434675431</v>
      </c>
    </row>
    <row r="31" spans="1:5" ht="12.75">
      <c r="A31" s="12">
        <v>5592</v>
      </c>
      <c r="B31" s="12" t="s">
        <v>394</v>
      </c>
      <c r="C31" s="33">
        <v>0</v>
      </c>
      <c r="D31" s="33">
        <v>100000</v>
      </c>
      <c r="E31" s="18" t="e">
        <f t="shared" si="2"/>
        <v>#DIV/0!</v>
      </c>
    </row>
    <row r="32" spans="1:5" s="2" customFormat="1" ht="12.75">
      <c r="A32" s="12">
        <v>5594</v>
      </c>
      <c r="B32" s="12" t="s">
        <v>395</v>
      </c>
      <c r="C32" s="33">
        <v>3830825</v>
      </c>
      <c r="D32" s="33">
        <v>4200000</v>
      </c>
      <c r="E32" s="18">
        <f>SUM(D32/C32)</f>
        <v>1.0963695809649356</v>
      </c>
    </row>
    <row r="33" spans="1:5" ht="12.75">
      <c r="A33" s="12">
        <v>5595</v>
      </c>
      <c r="B33" s="12" t="s">
        <v>396</v>
      </c>
      <c r="C33" s="22">
        <v>0</v>
      </c>
      <c r="D33" s="33"/>
      <c r="E33" s="18" t="e">
        <f t="shared" si="2"/>
        <v>#DIV/0!</v>
      </c>
    </row>
    <row r="34" spans="1:5" ht="12.75">
      <c r="A34" s="12">
        <v>5596</v>
      </c>
      <c r="B34" s="12" t="s">
        <v>397</v>
      </c>
      <c r="C34" s="22">
        <v>2900</v>
      </c>
      <c r="D34" s="33">
        <v>20000</v>
      </c>
      <c r="E34" s="18">
        <f t="shared" si="2"/>
        <v>6.896551724137931</v>
      </c>
    </row>
    <row r="35" spans="1:5" ht="12.75">
      <c r="A35" s="12">
        <v>5597</v>
      </c>
      <c r="B35" s="12" t="s">
        <v>398</v>
      </c>
      <c r="C35" s="22">
        <v>651169</v>
      </c>
      <c r="D35" s="33">
        <v>700000</v>
      </c>
      <c r="E35" s="18">
        <f t="shared" si="2"/>
        <v>1.0749897492048914</v>
      </c>
    </row>
    <row r="36" spans="1:5" ht="12.75">
      <c r="A36" s="12">
        <v>5599</v>
      </c>
      <c r="B36" s="12" t="s">
        <v>399</v>
      </c>
      <c r="C36" s="22">
        <v>414973</v>
      </c>
      <c r="D36" s="33">
        <v>100000</v>
      </c>
      <c r="E36" s="18">
        <f t="shared" si="2"/>
        <v>0.24097953360821064</v>
      </c>
    </row>
    <row r="37" spans="1:5" ht="12.75">
      <c r="A37" s="12">
        <v>562</v>
      </c>
      <c r="B37" s="12" t="s">
        <v>36</v>
      </c>
      <c r="C37" s="30">
        <v>1673269</v>
      </c>
      <c r="D37" s="33">
        <v>2000000</v>
      </c>
      <c r="E37" s="18">
        <f t="shared" si="2"/>
        <v>1.195265076924272</v>
      </c>
    </row>
    <row r="38" spans="1:5" ht="12.75">
      <c r="A38" s="12">
        <v>5626</v>
      </c>
      <c r="B38" s="12" t="s">
        <v>309</v>
      </c>
      <c r="C38" s="30">
        <v>80130</v>
      </c>
      <c r="D38" s="33">
        <v>100000</v>
      </c>
      <c r="E38" s="18">
        <f t="shared" si="2"/>
        <v>1.2479720454261825</v>
      </c>
    </row>
    <row r="39" spans="1:5" ht="12.75">
      <c r="A39" s="12">
        <v>5630</v>
      </c>
      <c r="B39" s="12" t="s">
        <v>400</v>
      </c>
      <c r="C39" s="33">
        <v>31456</v>
      </c>
      <c r="D39" s="33">
        <v>40000</v>
      </c>
      <c r="E39" s="18">
        <f t="shared" si="2"/>
        <v>1.2716174974567651</v>
      </c>
    </row>
    <row r="40" spans="1:5" ht="12.75">
      <c r="A40" s="12">
        <v>564</v>
      </c>
      <c r="B40" s="12" t="s">
        <v>401</v>
      </c>
      <c r="C40" s="33">
        <v>0</v>
      </c>
      <c r="D40" s="17"/>
      <c r="E40" s="18" t="e">
        <f t="shared" si="2"/>
        <v>#DIV/0!</v>
      </c>
    </row>
    <row r="41" spans="1:5" ht="12.75">
      <c r="A41" s="12">
        <v>5690</v>
      </c>
      <c r="B41" s="12" t="s">
        <v>402</v>
      </c>
      <c r="C41" s="33">
        <v>0</v>
      </c>
      <c r="D41" s="33">
        <v>50000</v>
      </c>
      <c r="E41" s="18" t="e">
        <f t="shared" si="2"/>
        <v>#DIV/0!</v>
      </c>
    </row>
    <row r="42" spans="1:5" ht="12.75">
      <c r="A42" s="12">
        <v>570</v>
      </c>
      <c r="B42" s="12" t="s">
        <v>403</v>
      </c>
      <c r="C42" s="33">
        <v>0</v>
      </c>
      <c r="D42" s="33"/>
      <c r="E42" s="18" t="e">
        <f t="shared" si="2"/>
        <v>#DIV/0!</v>
      </c>
    </row>
    <row r="43" spans="1:5" ht="12.75">
      <c r="A43" s="12">
        <v>574</v>
      </c>
      <c r="B43" s="12" t="s">
        <v>404</v>
      </c>
      <c r="C43" s="33">
        <v>0</v>
      </c>
      <c r="D43" s="33">
        <v>100000</v>
      </c>
      <c r="E43" s="18" t="e">
        <f>SUM(D43/C43)</f>
        <v>#DIV/0!</v>
      </c>
    </row>
    <row r="44" spans="1:5" ht="12.75">
      <c r="A44" s="12">
        <v>5750</v>
      </c>
      <c r="B44" s="12" t="s">
        <v>405</v>
      </c>
      <c r="C44" s="33">
        <v>0</v>
      </c>
      <c r="D44" s="33"/>
      <c r="E44" s="18" t="e">
        <f>SUM(D44/C44)</f>
        <v>#DIV/0!</v>
      </c>
    </row>
    <row r="45" spans="1:5" ht="12.75">
      <c r="A45" s="12">
        <v>576</v>
      </c>
      <c r="B45" s="12" t="s">
        <v>406</v>
      </c>
      <c r="C45" s="33">
        <v>26376233</v>
      </c>
      <c r="D45" s="33">
        <v>20000000</v>
      </c>
      <c r="E45" s="18">
        <f>SUM(D45/C45)</f>
        <v>0.758258391181182</v>
      </c>
    </row>
    <row r="46" spans="1:5" ht="12.75">
      <c r="A46" s="12">
        <v>5761</v>
      </c>
      <c r="B46" s="12" t="s">
        <v>407</v>
      </c>
      <c r="C46" s="33">
        <v>1854909</v>
      </c>
      <c r="D46" s="33">
        <v>100000</v>
      </c>
      <c r="E46" s="18">
        <f>SUM(D46/C46)</f>
        <v>0.05391100048573812</v>
      </c>
    </row>
    <row r="47" spans="1:5" ht="12.75">
      <c r="A47" s="12">
        <v>57620</v>
      </c>
      <c r="B47" s="12" t="s">
        <v>408</v>
      </c>
      <c r="C47" s="33">
        <v>0</v>
      </c>
      <c r="D47" s="33"/>
      <c r="E47" s="18" t="e">
        <f>SUM(D47/C47)</f>
        <v>#DIV/0!</v>
      </c>
    </row>
    <row r="48" spans="1:5" ht="12.75">
      <c r="A48" s="12">
        <v>5771</v>
      </c>
      <c r="B48" s="12" t="s">
        <v>409</v>
      </c>
      <c r="C48" s="33">
        <v>0</v>
      </c>
      <c r="D48" s="33"/>
      <c r="E48" s="18" t="e">
        <f aca="true" t="shared" si="3" ref="E48:E57">SUM(D48/C48)</f>
        <v>#DIV/0!</v>
      </c>
    </row>
    <row r="49" spans="1:5" ht="12.75">
      <c r="A49" s="12">
        <v>57850</v>
      </c>
      <c r="B49" s="12" t="s">
        <v>410</v>
      </c>
      <c r="C49" s="33">
        <v>0</v>
      </c>
      <c r="D49" s="33"/>
      <c r="E49" s="18" t="e">
        <f>SUM(D49/C49)</f>
        <v>#DIV/0!</v>
      </c>
    </row>
    <row r="50" spans="1:5" ht="12.75">
      <c r="A50" s="12">
        <v>579</v>
      </c>
      <c r="B50" s="12" t="s">
        <v>411</v>
      </c>
      <c r="C50" s="33">
        <v>0</v>
      </c>
      <c r="D50" s="33">
        <v>200000</v>
      </c>
      <c r="E50" s="18" t="e">
        <f>SUM(D50/C50)</f>
        <v>#DIV/0!</v>
      </c>
    </row>
    <row r="51" spans="1:5" ht="12.75">
      <c r="A51" s="12">
        <v>57902</v>
      </c>
      <c r="B51" s="12" t="s">
        <v>412</v>
      </c>
      <c r="C51" s="33">
        <v>240493</v>
      </c>
      <c r="D51" s="33">
        <v>1000000</v>
      </c>
      <c r="E51" s="18">
        <f t="shared" si="3"/>
        <v>4.1581251845168055</v>
      </c>
    </row>
    <row r="52" spans="1:5" ht="12.75">
      <c r="A52" s="12">
        <v>57903</v>
      </c>
      <c r="B52" s="12" t="s">
        <v>310</v>
      </c>
      <c r="C52" s="33">
        <v>0</v>
      </c>
      <c r="D52" s="33"/>
      <c r="E52" s="18" t="e">
        <f t="shared" si="3"/>
        <v>#DIV/0!</v>
      </c>
    </row>
    <row r="53" spans="1:5" ht="12.75">
      <c r="A53" s="12">
        <v>57904</v>
      </c>
      <c r="B53" s="12" t="s">
        <v>413</v>
      </c>
      <c r="C53" s="33">
        <v>3687265</v>
      </c>
      <c r="D53" s="33">
        <v>3000000</v>
      </c>
      <c r="E53" s="18">
        <f t="shared" si="3"/>
        <v>0.8136111725086209</v>
      </c>
    </row>
    <row r="54" spans="1:5" ht="12.75">
      <c r="A54" s="12">
        <v>57905</v>
      </c>
      <c r="B54" s="12" t="s">
        <v>414</v>
      </c>
      <c r="C54" s="33">
        <v>353440</v>
      </c>
      <c r="D54" s="33">
        <v>1000000</v>
      </c>
      <c r="E54" s="18">
        <f>SUM(D54/C54)</f>
        <v>2.829334540516071</v>
      </c>
    </row>
    <row r="55" spans="1:5" ht="12.75">
      <c r="A55" s="12">
        <v>57906</v>
      </c>
      <c r="B55" s="12" t="s">
        <v>399</v>
      </c>
      <c r="C55" s="33">
        <v>0</v>
      </c>
      <c r="D55" s="33"/>
      <c r="E55" s="18" t="e">
        <f t="shared" si="3"/>
        <v>#DIV/0!</v>
      </c>
    </row>
    <row r="56" spans="1:5" ht="12.75">
      <c r="A56" s="12">
        <v>57908</v>
      </c>
      <c r="B56" s="12" t="s">
        <v>415</v>
      </c>
      <c r="C56" s="33">
        <v>0</v>
      </c>
      <c r="D56" s="33"/>
      <c r="E56" s="18" t="e">
        <f t="shared" si="3"/>
        <v>#DIV/0!</v>
      </c>
    </row>
    <row r="57" spans="1:5" ht="12.75">
      <c r="A57" s="12">
        <v>57909</v>
      </c>
      <c r="B57" s="12" t="s">
        <v>416</v>
      </c>
      <c r="C57" s="33"/>
      <c r="D57" s="33"/>
      <c r="E57" s="18" t="e">
        <f t="shared" si="3"/>
        <v>#DIV/0!</v>
      </c>
    </row>
    <row r="58" spans="1:5" ht="12.75">
      <c r="A58" s="12">
        <v>5792</v>
      </c>
      <c r="B58" s="12" t="s">
        <v>104</v>
      </c>
      <c r="C58" s="33"/>
      <c r="D58" s="33">
        <v>50000</v>
      </c>
      <c r="E58" s="18" t="e">
        <f aca="true" t="shared" si="4" ref="E58:E64">SUM(D58/C58)</f>
        <v>#DIV/0!</v>
      </c>
    </row>
    <row r="59" spans="1:5" ht="12.75">
      <c r="A59" s="12">
        <v>5793</v>
      </c>
      <c r="B59" s="23" t="s">
        <v>417</v>
      </c>
      <c r="C59" s="17"/>
      <c r="D59" s="17"/>
      <c r="E59" s="18" t="e">
        <f t="shared" si="4"/>
        <v>#DIV/0!</v>
      </c>
    </row>
    <row r="60" spans="1:5" ht="12.75">
      <c r="A60" s="125">
        <v>5798</v>
      </c>
      <c r="B60" s="125" t="s">
        <v>104</v>
      </c>
      <c r="C60" s="176"/>
      <c r="D60" s="198">
        <v>100000</v>
      </c>
      <c r="E60" s="177" t="e">
        <f t="shared" si="4"/>
        <v>#DIV/0!</v>
      </c>
    </row>
    <row r="61" spans="1:5" ht="12.75">
      <c r="A61" s="162">
        <v>5799</v>
      </c>
      <c r="B61" s="162" t="s">
        <v>432</v>
      </c>
      <c r="C61" s="162">
        <v>9803217</v>
      </c>
      <c r="D61" s="162">
        <v>12000000</v>
      </c>
      <c r="E61" s="178">
        <f t="shared" si="4"/>
        <v>1.224087970306074</v>
      </c>
    </row>
    <row r="62" spans="1:5" ht="12.75">
      <c r="A62" s="162">
        <v>585</v>
      </c>
      <c r="B62" s="162" t="s">
        <v>418</v>
      </c>
      <c r="C62" s="162"/>
      <c r="D62" s="162"/>
      <c r="E62" s="178" t="e">
        <f t="shared" si="4"/>
        <v>#DIV/0!</v>
      </c>
    </row>
    <row r="63" spans="1:5" ht="12.75">
      <c r="A63" s="162">
        <v>592</v>
      </c>
      <c r="B63" s="162" t="s">
        <v>419</v>
      </c>
      <c r="C63" s="162">
        <v>926479</v>
      </c>
      <c r="D63" s="162">
        <v>900000</v>
      </c>
      <c r="E63" s="178">
        <f t="shared" si="4"/>
        <v>0.9714197515540017</v>
      </c>
    </row>
    <row r="64" spans="1:5" ht="12.75">
      <c r="A64" s="162"/>
      <c r="B64" s="162" t="s">
        <v>31</v>
      </c>
      <c r="C64" s="178">
        <f>SUM(C4:C63)</f>
        <v>61464053</v>
      </c>
      <c r="D64" s="178">
        <f>SUM(D4:D63)</f>
        <v>56668000</v>
      </c>
      <c r="E64" s="178">
        <f t="shared" si="4"/>
        <v>0.9219697893986913</v>
      </c>
    </row>
  </sheetData>
  <sheetProtection selectLockedCells="1" selectUnlockedCells="1"/>
  <printOptions horizontalCentered="1"/>
  <pageMargins left="0.48541666666666666" right="0.19652777777777777" top="0.63125" bottom="0.63125" header="0.39375" footer="0.393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7">
      <selection activeCell="C16" sqref="C16"/>
    </sheetView>
  </sheetViews>
  <sheetFormatPr defaultColWidth="11.57421875" defaultRowHeight="12.75"/>
  <cols>
    <col min="1" max="1" width="11.57421875" style="0" customWidth="1"/>
    <col min="2" max="2" width="80.7109375" style="0" customWidth="1"/>
    <col min="3" max="3" width="33.7109375" style="0" customWidth="1"/>
    <col min="4" max="4" width="11.57421875" style="0" customWidth="1"/>
    <col min="5" max="5" width="10.00390625" style="0" customWidth="1"/>
  </cols>
  <sheetData>
    <row r="3" spans="1:6" ht="16.5">
      <c r="A3" s="34" t="s">
        <v>454</v>
      </c>
      <c r="B3" s="34"/>
      <c r="C3" s="34"/>
      <c r="D3" s="34"/>
      <c r="E3" s="35"/>
      <c r="F3" s="35"/>
    </row>
    <row r="4" spans="1:6" ht="16.5">
      <c r="A4" s="34"/>
      <c r="B4" s="34"/>
      <c r="C4" s="34"/>
      <c r="D4" s="34"/>
      <c r="E4" s="35"/>
      <c r="F4" s="35"/>
    </row>
    <row r="5" spans="1:6" ht="16.5">
      <c r="A5" s="34"/>
      <c r="B5" s="34"/>
      <c r="C5" s="34"/>
      <c r="D5" s="34"/>
      <c r="E5" s="35"/>
      <c r="F5" s="35"/>
    </row>
    <row r="6" spans="1:6" ht="16.5">
      <c r="A6" s="34"/>
      <c r="B6" s="34"/>
      <c r="C6" s="34"/>
      <c r="D6" s="34"/>
      <c r="E6" s="35"/>
      <c r="F6" s="35"/>
    </row>
    <row r="7" spans="1:6" ht="16.5">
      <c r="A7" s="34"/>
      <c r="B7" s="34"/>
      <c r="C7" s="34"/>
      <c r="D7" s="34"/>
      <c r="E7" s="35"/>
      <c r="F7" s="35"/>
    </row>
    <row r="8" spans="1:4" ht="16.5">
      <c r="A8" s="36"/>
      <c r="B8" s="36"/>
      <c r="C8" s="36"/>
      <c r="D8" s="36"/>
    </row>
    <row r="9" spans="1:4" ht="16.5">
      <c r="A9" s="36"/>
      <c r="B9" s="36"/>
      <c r="C9" s="36"/>
      <c r="D9" s="36"/>
    </row>
    <row r="10" spans="1:4" ht="16.5">
      <c r="A10" s="36"/>
      <c r="B10" s="36"/>
      <c r="C10" s="36"/>
      <c r="D10" s="36"/>
    </row>
    <row r="11" spans="1:4" ht="20.25">
      <c r="A11" s="37"/>
      <c r="B11" s="213" t="s">
        <v>37</v>
      </c>
      <c r="C11" s="38"/>
      <c r="D11" s="36"/>
    </row>
    <row r="13" spans="1:3" ht="18.75">
      <c r="A13" s="39" t="s">
        <v>38</v>
      </c>
      <c r="B13" s="39" t="s">
        <v>39</v>
      </c>
      <c r="C13" s="40" t="s">
        <v>40</v>
      </c>
    </row>
    <row r="14" spans="1:3" ht="19.5">
      <c r="A14" s="41">
        <v>1</v>
      </c>
      <c r="B14" s="42" t="s">
        <v>41</v>
      </c>
      <c r="C14" s="43">
        <v>8460000</v>
      </c>
    </row>
    <row r="15" spans="1:3" ht="18">
      <c r="A15" s="42">
        <v>3</v>
      </c>
      <c r="B15" s="42" t="s">
        <v>455</v>
      </c>
      <c r="C15" s="43">
        <v>53608000</v>
      </c>
    </row>
    <row r="16" spans="1:3" ht="18">
      <c r="A16" s="42">
        <v>4</v>
      </c>
      <c r="B16" s="42" t="s">
        <v>42</v>
      </c>
      <c r="C16" s="43">
        <v>166855000</v>
      </c>
    </row>
    <row r="17" spans="1:3" ht="18">
      <c r="A17" s="44">
        <v>5</v>
      </c>
      <c r="B17" s="44" t="s">
        <v>43</v>
      </c>
      <c r="C17" s="45">
        <f>SUM(C14:C16)</f>
        <v>228923000</v>
      </c>
    </row>
  </sheetData>
  <sheetProtection selectLockedCells="1" selectUnlockedCells="1"/>
  <printOptions/>
  <pageMargins left="0.7875" right="0.19652777777777777" top="0.63125" bottom="0.63125" header="0.3937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3">
      <selection activeCell="C22" sqref="C22"/>
    </sheetView>
  </sheetViews>
  <sheetFormatPr defaultColWidth="11.57421875" defaultRowHeight="12.75"/>
  <cols>
    <col min="1" max="1" width="9.57421875" style="0" customWidth="1"/>
    <col min="2" max="2" width="34.00390625" style="0" customWidth="1"/>
    <col min="3" max="3" width="14.00390625" style="0" customWidth="1"/>
    <col min="4" max="4" width="13.7109375" style="0" customWidth="1"/>
    <col min="5" max="5" width="15.7109375" style="0" customWidth="1"/>
    <col min="6" max="6" width="14.421875" style="0" customWidth="1"/>
  </cols>
  <sheetData>
    <row r="1" spans="1:2" ht="15.75">
      <c r="A1" s="46" t="s">
        <v>44</v>
      </c>
      <c r="B1" s="47"/>
    </row>
    <row r="2" spans="1:6" ht="12.75">
      <c r="A2" s="48"/>
      <c r="B2" s="49" t="s">
        <v>45</v>
      </c>
      <c r="C2" s="48" t="s">
        <v>46</v>
      </c>
      <c r="D2" s="50" t="s">
        <v>47</v>
      </c>
      <c r="E2" s="50" t="s">
        <v>48</v>
      </c>
      <c r="F2" s="50" t="s">
        <v>49</v>
      </c>
    </row>
    <row r="3" spans="1:6" ht="12.75">
      <c r="A3" s="49" t="s">
        <v>0</v>
      </c>
      <c r="B3" s="49" t="s">
        <v>50</v>
      </c>
      <c r="C3" s="51"/>
      <c r="D3" s="50" t="s">
        <v>51</v>
      </c>
      <c r="E3" s="50" t="s">
        <v>52</v>
      </c>
      <c r="F3" s="50" t="s">
        <v>52</v>
      </c>
    </row>
    <row r="4" spans="1:6" ht="12.75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</row>
    <row r="5" spans="1:6" ht="12.75">
      <c r="A5" s="53">
        <v>61420</v>
      </c>
      <c r="B5" s="53" t="s">
        <v>339</v>
      </c>
      <c r="C5" s="30"/>
      <c r="D5" s="30"/>
      <c r="E5" s="30">
        <v>118000000</v>
      </c>
      <c r="F5" s="30">
        <f>SUM(C5+D5+E5)</f>
        <v>118000000</v>
      </c>
    </row>
    <row r="6" spans="1:6" ht="12.75">
      <c r="A6" s="53">
        <v>6142001</v>
      </c>
      <c r="B6" s="53" t="s">
        <v>340</v>
      </c>
      <c r="C6" s="30"/>
      <c r="D6" s="30"/>
      <c r="E6" s="30"/>
      <c r="F6" s="30">
        <f>SUM(C6+D6+E6)</f>
        <v>0</v>
      </c>
    </row>
    <row r="7" spans="1:6" ht="12.75">
      <c r="A7" s="53">
        <v>6142002</v>
      </c>
      <c r="B7" s="197" t="s">
        <v>441</v>
      </c>
      <c r="C7" s="30">
        <v>22500000</v>
      </c>
      <c r="D7" s="30"/>
      <c r="E7" s="30"/>
      <c r="F7" s="30">
        <f aca="true" t="shared" si="0" ref="F7:F44">SUM(C7+D7+E7)</f>
        <v>22500000</v>
      </c>
    </row>
    <row r="8" spans="1:6" ht="12.75">
      <c r="A8" s="53">
        <v>614204</v>
      </c>
      <c r="B8" s="53" t="s">
        <v>341</v>
      </c>
      <c r="C8" s="121"/>
      <c r="D8" s="30"/>
      <c r="E8" s="30"/>
      <c r="F8" s="30">
        <f t="shared" si="0"/>
        <v>0</v>
      </c>
    </row>
    <row r="9" spans="1:6" ht="12.75">
      <c r="A9" s="53">
        <v>614202</v>
      </c>
      <c r="B9" s="53" t="s">
        <v>5</v>
      </c>
      <c r="C9" s="30"/>
      <c r="D9" s="53"/>
      <c r="E9" s="30">
        <v>200000</v>
      </c>
      <c r="F9" s="30">
        <f t="shared" si="0"/>
        <v>200000</v>
      </c>
    </row>
    <row r="10" spans="1:6" ht="12.75">
      <c r="A10" s="53">
        <v>614201</v>
      </c>
      <c r="B10" s="53" t="s">
        <v>53</v>
      </c>
      <c r="C10" s="30"/>
      <c r="D10" s="53"/>
      <c r="E10" s="30">
        <v>1400000</v>
      </c>
      <c r="F10" s="30">
        <f>SUM(C10+D10+E10)</f>
        <v>1400000</v>
      </c>
    </row>
    <row r="11" spans="1:6" ht="12.75">
      <c r="A11" s="53">
        <v>614203</v>
      </c>
      <c r="B11" s="53" t="s">
        <v>342</v>
      </c>
      <c r="C11" s="30"/>
      <c r="D11" s="53"/>
      <c r="E11" s="30"/>
      <c r="F11" s="30">
        <f>SUM(C11+D11+E11)</f>
        <v>0</v>
      </c>
    </row>
    <row r="12" spans="1:6" ht="12.75">
      <c r="A12" s="53">
        <v>615205</v>
      </c>
      <c r="B12" s="53" t="s">
        <v>427</v>
      </c>
      <c r="C12" s="30"/>
      <c r="D12" s="53"/>
      <c r="E12" s="30"/>
      <c r="F12" s="30">
        <f>SUM(C12+D12+E12)</f>
        <v>0</v>
      </c>
    </row>
    <row r="13" spans="1:6" ht="12.75">
      <c r="A13" s="53">
        <v>614206</v>
      </c>
      <c r="B13" s="53" t="s">
        <v>343</v>
      </c>
      <c r="C13" s="30"/>
      <c r="D13" s="17"/>
      <c r="E13" s="30">
        <v>100000</v>
      </c>
      <c r="F13" s="30">
        <f t="shared" si="0"/>
        <v>100000</v>
      </c>
    </row>
    <row r="14" spans="1:6" ht="12.75">
      <c r="A14" s="53">
        <v>614207</v>
      </c>
      <c r="B14" s="53" t="s">
        <v>344</v>
      </c>
      <c r="C14" s="30"/>
      <c r="D14" s="30">
        <v>7500000</v>
      </c>
      <c r="E14" s="30"/>
      <c r="F14" s="30">
        <f t="shared" si="0"/>
        <v>7500000</v>
      </c>
    </row>
    <row r="15" spans="1:6" ht="12.75">
      <c r="A15" s="53">
        <v>614208</v>
      </c>
      <c r="B15" s="53" t="s">
        <v>345</v>
      </c>
      <c r="C15" s="30"/>
      <c r="D15" s="30"/>
      <c r="E15" s="30"/>
      <c r="F15" s="30">
        <f t="shared" si="0"/>
        <v>0</v>
      </c>
    </row>
    <row r="16" spans="1:6" ht="12.75">
      <c r="A16" s="53">
        <v>6142081</v>
      </c>
      <c r="B16" s="53" t="s">
        <v>346</v>
      </c>
      <c r="C16" s="30"/>
      <c r="D16" s="53">
        <v>960000</v>
      </c>
      <c r="E16" s="30"/>
      <c r="F16" s="30">
        <f t="shared" si="0"/>
        <v>960000</v>
      </c>
    </row>
    <row r="17" spans="1:6" ht="12.75">
      <c r="A17" s="53">
        <v>61421</v>
      </c>
      <c r="B17" s="53" t="s">
        <v>6</v>
      </c>
      <c r="C17" s="30">
        <v>7000000</v>
      </c>
      <c r="D17" s="30"/>
      <c r="E17" s="30"/>
      <c r="F17" s="30">
        <f t="shared" si="0"/>
        <v>7000000</v>
      </c>
    </row>
    <row r="18" spans="1:6" ht="12.75">
      <c r="A18" s="53">
        <v>61422</v>
      </c>
      <c r="B18" s="53" t="s">
        <v>54</v>
      </c>
      <c r="C18" s="30"/>
      <c r="D18" s="30"/>
      <c r="E18" s="30">
        <v>600000</v>
      </c>
      <c r="F18" s="30">
        <f t="shared" si="0"/>
        <v>600000</v>
      </c>
    </row>
    <row r="19" spans="1:6" ht="12.75">
      <c r="A19" s="53">
        <v>61423</v>
      </c>
      <c r="B19" s="53" t="s">
        <v>55</v>
      </c>
      <c r="C19" s="30"/>
      <c r="D19" s="30"/>
      <c r="E19" s="30">
        <v>300000</v>
      </c>
      <c r="F19" s="30">
        <f t="shared" si="0"/>
        <v>300000</v>
      </c>
    </row>
    <row r="20" spans="1:6" ht="12.75">
      <c r="A20" s="53">
        <v>61424</v>
      </c>
      <c r="B20" s="53" t="s">
        <v>7</v>
      </c>
      <c r="C20" s="17"/>
      <c r="D20" s="30"/>
      <c r="E20" s="30">
        <v>9000000</v>
      </c>
      <c r="F20" s="30">
        <f t="shared" si="0"/>
        <v>9000000</v>
      </c>
    </row>
    <row r="21" spans="1:6" ht="12.75">
      <c r="A21" s="53">
        <v>61425</v>
      </c>
      <c r="B21" s="53" t="s">
        <v>56</v>
      </c>
      <c r="C21" s="17">
        <v>24108000</v>
      </c>
      <c r="D21" s="30"/>
      <c r="E21" s="30"/>
      <c r="F21" s="30">
        <f t="shared" si="0"/>
        <v>24108000</v>
      </c>
    </row>
    <row r="22" spans="1:6" ht="12.75">
      <c r="A22" s="53">
        <v>614242</v>
      </c>
      <c r="B22" s="53" t="s">
        <v>347</v>
      </c>
      <c r="C22" s="30"/>
      <c r="D22" s="30"/>
      <c r="E22" s="30"/>
      <c r="F22" s="30">
        <f t="shared" si="0"/>
        <v>0</v>
      </c>
    </row>
    <row r="23" spans="1:6" ht="12.75">
      <c r="A23" s="53">
        <v>614260</v>
      </c>
      <c r="B23" s="53" t="s">
        <v>428</v>
      </c>
      <c r="C23" s="30"/>
      <c r="D23" s="30"/>
      <c r="E23" s="30">
        <v>2375000</v>
      </c>
      <c r="F23" s="30">
        <f t="shared" si="0"/>
        <v>2375000</v>
      </c>
    </row>
    <row r="24" spans="1:6" ht="12.75">
      <c r="A24" s="53">
        <v>614262</v>
      </c>
      <c r="B24" s="53" t="s">
        <v>57</v>
      </c>
      <c r="C24" s="30"/>
      <c r="D24" s="30"/>
      <c r="E24" s="30">
        <v>200000</v>
      </c>
      <c r="F24" s="30">
        <f t="shared" si="0"/>
        <v>200000</v>
      </c>
    </row>
    <row r="25" spans="1:6" ht="12.75">
      <c r="A25" s="53">
        <v>614270</v>
      </c>
      <c r="B25" s="53" t="s">
        <v>8</v>
      </c>
      <c r="C25" s="30"/>
      <c r="D25" s="30"/>
      <c r="E25" s="30">
        <v>3040000</v>
      </c>
      <c r="F25" s="30">
        <f t="shared" si="0"/>
        <v>3040000</v>
      </c>
    </row>
    <row r="26" spans="1:6" ht="12.75">
      <c r="A26" s="53">
        <v>614271</v>
      </c>
      <c r="B26" s="53" t="s">
        <v>58</v>
      </c>
      <c r="C26" s="30"/>
      <c r="D26" s="30"/>
      <c r="E26" s="30">
        <v>200000</v>
      </c>
      <c r="F26" s="30">
        <f t="shared" si="0"/>
        <v>200000</v>
      </c>
    </row>
    <row r="27" spans="1:6" ht="12.75">
      <c r="A27" s="53">
        <v>614273</v>
      </c>
      <c r="B27" s="53" t="s">
        <v>348</v>
      </c>
      <c r="C27" s="30"/>
      <c r="D27" s="30"/>
      <c r="E27" s="30">
        <v>100000</v>
      </c>
      <c r="F27" s="30">
        <f t="shared" si="0"/>
        <v>100000</v>
      </c>
    </row>
    <row r="28" spans="1:6" ht="12.75">
      <c r="A28" s="53">
        <v>61428</v>
      </c>
      <c r="B28" s="53" t="s">
        <v>9</v>
      </c>
      <c r="C28" s="30"/>
      <c r="D28" s="30"/>
      <c r="E28" s="30">
        <v>1800000</v>
      </c>
      <c r="F28" s="30">
        <f t="shared" si="0"/>
        <v>1800000</v>
      </c>
    </row>
    <row r="29" spans="1:6" ht="12.75">
      <c r="A29" s="53">
        <v>614290</v>
      </c>
      <c r="B29" s="53" t="s">
        <v>10</v>
      </c>
      <c r="C29" s="30"/>
      <c r="D29" s="30"/>
      <c r="E29" s="30">
        <v>250000</v>
      </c>
      <c r="F29" s="30">
        <f t="shared" si="0"/>
        <v>250000</v>
      </c>
    </row>
    <row r="30" spans="1:6" ht="12.75">
      <c r="A30" s="53">
        <v>614291</v>
      </c>
      <c r="B30" s="53" t="s">
        <v>11</v>
      </c>
      <c r="C30" s="30"/>
      <c r="D30" s="30"/>
      <c r="E30" s="30"/>
      <c r="F30" s="30">
        <f t="shared" si="0"/>
        <v>0</v>
      </c>
    </row>
    <row r="31" spans="1:6" ht="12.75">
      <c r="A31" s="53">
        <v>614292</v>
      </c>
      <c r="B31" s="53" t="s">
        <v>59</v>
      </c>
      <c r="C31" s="30"/>
      <c r="D31" s="30"/>
      <c r="E31" s="30">
        <v>600000</v>
      </c>
      <c r="F31" s="30">
        <f t="shared" si="0"/>
        <v>600000</v>
      </c>
    </row>
    <row r="32" spans="1:6" ht="12.75">
      <c r="A32" s="53">
        <v>6142931</v>
      </c>
      <c r="B32" s="53" t="s">
        <v>349</v>
      </c>
      <c r="C32" s="30"/>
      <c r="D32" s="30"/>
      <c r="E32" s="30"/>
      <c r="F32" s="30">
        <f t="shared" si="0"/>
        <v>0</v>
      </c>
    </row>
    <row r="33" spans="1:6" ht="12.75">
      <c r="A33" s="53">
        <v>6142932</v>
      </c>
      <c r="B33" s="53" t="s">
        <v>350</v>
      </c>
      <c r="C33" s="30"/>
      <c r="D33" s="30"/>
      <c r="E33" s="30"/>
      <c r="F33" s="30">
        <f t="shared" si="0"/>
        <v>0</v>
      </c>
    </row>
    <row r="34" spans="1:6" ht="12.75">
      <c r="A34" s="51">
        <v>6142933</v>
      </c>
      <c r="B34" s="51" t="s">
        <v>351</v>
      </c>
      <c r="C34" s="54"/>
      <c r="D34" s="54"/>
      <c r="E34" s="54"/>
      <c r="F34" s="30">
        <f t="shared" si="0"/>
        <v>0</v>
      </c>
    </row>
    <row r="35" spans="1:6" ht="12.75">
      <c r="A35" s="51">
        <v>6142934</v>
      </c>
      <c r="B35" s="51" t="s">
        <v>322</v>
      </c>
      <c r="C35" s="54"/>
      <c r="D35" s="54"/>
      <c r="E35" s="54"/>
      <c r="F35" s="30">
        <f t="shared" si="0"/>
        <v>0</v>
      </c>
    </row>
    <row r="36" spans="1:6" ht="12.75">
      <c r="A36" s="51">
        <v>615</v>
      </c>
      <c r="B36" s="51" t="s">
        <v>429</v>
      </c>
      <c r="C36" s="54"/>
      <c r="D36" s="54"/>
      <c r="E36" s="54"/>
      <c r="F36" s="30">
        <f t="shared" si="0"/>
        <v>0</v>
      </c>
    </row>
    <row r="37" spans="1:6" ht="12.75">
      <c r="A37" s="51">
        <v>65900</v>
      </c>
      <c r="B37" s="51" t="s">
        <v>12</v>
      </c>
      <c r="C37" s="54"/>
      <c r="D37" s="54"/>
      <c r="E37" s="54">
        <v>10000</v>
      </c>
      <c r="F37" s="30">
        <f t="shared" si="0"/>
        <v>10000</v>
      </c>
    </row>
    <row r="38" spans="1:6" ht="12.75">
      <c r="A38" s="51">
        <v>614099</v>
      </c>
      <c r="B38" s="51" t="s">
        <v>13</v>
      </c>
      <c r="C38" s="54"/>
      <c r="D38" s="54"/>
      <c r="E38" s="24">
        <v>70000</v>
      </c>
      <c r="F38" s="30">
        <f t="shared" si="0"/>
        <v>70000</v>
      </c>
    </row>
    <row r="39" spans="1:6" ht="12.75">
      <c r="A39" s="51">
        <v>6594</v>
      </c>
      <c r="B39" s="51" t="s">
        <v>322</v>
      </c>
      <c r="C39" s="54"/>
      <c r="D39" s="54"/>
      <c r="E39" s="54">
        <v>200000</v>
      </c>
      <c r="F39" s="30">
        <f t="shared" si="0"/>
        <v>200000</v>
      </c>
    </row>
    <row r="40" spans="1:6" ht="12.75">
      <c r="A40" s="51">
        <v>6597</v>
      </c>
      <c r="B40" s="51" t="s">
        <v>60</v>
      </c>
      <c r="C40" s="54"/>
      <c r="D40" s="54"/>
      <c r="E40" s="54"/>
      <c r="F40" s="30">
        <f t="shared" si="0"/>
        <v>0</v>
      </c>
    </row>
    <row r="41" spans="1:6" ht="12.75">
      <c r="A41" s="51">
        <v>6598</v>
      </c>
      <c r="B41" s="51" t="s">
        <v>14</v>
      </c>
      <c r="C41" s="54"/>
      <c r="D41" s="54"/>
      <c r="E41" s="54">
        <v>200000</v>
      </c>
      <c r="F41" s="30">
        <f t="shared" si="0"/>
        <v>200000</v>
      </c>
    </row>
    <row r="42" spans="1:6" ht="12.75">
      <c r="A42" s="51">
        <v>6599</v>
      </c>
      <c r="B42" s="51" t="s">
        <v>352</v>
      </c>
      <c r="C42" s="54"/>
      <c r="D42" s="54"/>
      <c r="E42" s="54"/>
      <c r="F42" s="30">
        <f t="shared" si="0"/>
        <v>0</v>
      </c>
    </row>
    <row r="43" spans="1:6" ht="12.75">
      <c r="A43" s="51">
        <v>662</v>
      </c>
      <c r="B43" s="51" t="s">
        <v>353</v>
      </c>
      <c r="C43" s="54"/>
      <c r="D43" s="54"/>
      <c r="E43" s="54">
        <v>8000000</v>
      </c>
      <c r="F43" s="30">
        <f t="shared" si="0"/>
        <v>8000000</v>
      </c>
    </row>
    <row r="44" spans="1:6" ht="12.75">
      <c r="A44" s="185">
        <v>6626</v>
      </c>
      <c r="B44" s="185" t="s">
        <v>323</v>
      </c>
      <c r="C44" s="186"/>
      <c r="D44" s="186"/>
      <c r="E44" s="186">
        <v>10000</v>
      </c>
      <c r="F44" s="187">
        <f t="shared" si="0"/>
        <v>10000</v>
      </c>
    </row>
    <row r="45" spans="1:6" ht="12.75">
      <c r="A45" s="163">
        <v>6631</v>
      </c>
      <c r="B45" s="188" t="s">
        <v>15</v>
      </c>
      <c r="C45" s="182"/>
      <c r="D45" s="183"/>
      <c r="E45" s="183"/>
      <c r="F45" s="144"/>
    </row>
    <row r="46" spans="1:6" ht="12.75">
      <c r="A46" s="162">
        <v>664</v>
      </c>
      <c r="B46" s="162" t="s">
        <v>354</v>
      </c>
      <c r="C46" s="178"/>
      <c r="D46" s="178"/>
      <c r="E46" s="178"/>
      <c r="F46" s="189"/>
    </row>
    <row r="47" spans="1:6" ht="12.75">
      <c r="A47" s="162">
        <v>6760</v>
      </c>
      <c r="B47" s="162" t="s">
        <v>16</v>
      </c>
      <c r="C47" s="178"/>
      <c r="D47" s="178"/>
      <c r="E47" s="178"/>
      <c r="F47" s="178"/>
    </row>
    <row r="48" spans="1:6" ht="12.75">
      <c r="A48" s="162">
        <v>6779</v>
      </c>
      <c r="B48" s="162" t="s">
        <v>61</v>
      </c>
      <c r="C48" s="178"/>
      <c r="D48" s="178"/>
      <c r="E48" s="178">
        <v>100000</v>
      </c>
      <c r="F48" s="178">
        <v>100000</v>
      </c>
    </row>
    <row r="49" spans="1:6" ht="12.75">
      <c r="A49" s="162">
        <v>679</v>
      </c>
      <c r="B49" s="162" t="s">
        <v>355</v>
      </c>
      <c r="C49" s="178"/>
      <c r="D49" s="178"/>
      <c r="E49" s="178"/>
      <c r="F49" s="178"/>
    </row>
    <row r="50" spans="1:6" ht="12.75">
      <c r="A50" s="162">
        <v>6794</v>
      </c>
      <c r="B50" s="162" t="s">
        <v>356</v>
      </c>
      <c r="C50" s="178"/>
      <c r="D50" s="178"/>
      <c r="E50" s="178"/>
      <c r="F50" s="178"/>
    </row>
    <row r="51" spans="1:6" ht="12.75">
      <c r="A51" s="162">
        <v>679923</v>
      </c>
      <c r="B51" s="162" t="s">
        <v>357</v>
      </c>
      <c r="C51" s="178"/>
      <c r="D51" s="178"/>
      <c r="E51" s="178"/>
      <c r="F51" s="178"/>
    </row>
    <row r="52" spans="1:6" ht="12.75">
      <c r="A52" s="162">
        <v>677</v>
      </c>
      <c r="B52" s="162" t="s">
        <v>358</v>
      </c>
      <c r="C52" s="178"/>
      <c r="D52" s="178"/>
      <c r="E52" s="178">
        <v>100000</v>
      </c>
      <c r="F52" s="178">
        <v>100000</v>
      </c>
    </row>
    <row r="53" spans="1:6" ht="12.75">
      <c r="A53" s="162">
        <v>685</v>
      </c>
      <c r="B53" s="162" t="s">
        <v>359</v>
      </c>
      <c r="C53" s="178"/>
      <c r="D53" s="178"/>
      <c r="E53" s="178">
        <v>20000000</v>
      </c>
      <c r="F53" s="178">
        <v>20000000</v>
      </c>
    </row>
    <row r="54" spans="1:6" ht="12.75">
      <c r="A54" s="162"/>
      <c r="B54" s="162" t="s">
        <v>433</v>
      </c>
      <c r="C54" s="178">
        <f>SUM(C5:C53)</f>
        <v>53608000</v>
      </c>
      <c r="D54" s="178">
        <f>SUM(D5:D53)</f>
        <v>8460000</v>
      </c>
      <c r="E54" s="178">
        <f>SUM(E5:E53)</f>
        <v>166855000</v>
      </c>
      <c r="F54" s="178">
        <f>SUM(F5:F53)</f>
        <v>228923000</v>
      </c>
    </row>
  </sheetData>
  <sheetProtection selectLockedCells="1" selectUnlockedCells="1"/>
  <printOptions/>
  <pageMargins left="0.7875" right="0.19652777777777777" top="0.63125" bottom="0.63125" header="0.3937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52">
      <selection activeCell="C51" sqref="C51"/>
    </sheetView>
  </sheetViews>
  <sheetFormatPr defaultColWidth="11.57421875" defaultRowHeight="12.75"/>
  <cols>
    <col min="1" max="1" width="10.140625" style="0" customWidth="1"/>
    <col min="2" max="2" width="29.7109375" style="0" customWidth="1"/>
    <col min="3" max="3" width="15.8515625" style="0" customWidth="1"/>
    <col min="4" max="4" width="14.00390625" style="0" customWidth="1"/>
    <col min="5" max="5" width="16.7109375" style="0" customWidth="1"/>
    <col min="6" max="6" width="16.421875" style="0" customWidth="1"/>
  </cols>
  <sheetData>
    <row r="1" spans="1:6" ht="15.75">
      <c r="A1" s="55" t="s">
        <v>62</v>
      </c>
      <c r="B1" s="56"/>
      <c r="C1" s="56"/>
      <c r="D1" s="25"/>
      <c r="E1" s="25"/>
      <c r="F1" s="25"/>
    </row>
    <row r="2" spans="1:6" ht="12.75">
      <c r="A2" s="57" t="s">
        <v>0</v>
      </c>
      <c r="B2" s="50" t="s">
        <v>63</v>
      </c>
      <c r="C2" s="57" t="s">
        <v>46</v>
      </c>
      <c r="D2" s="50" t="s">
        <v>47</v>
      </c>
      <c r="E2" s="50" t="s">
        <v>48</v>
      </c>
      <c r="F2" s="50" t="s">
        <v>49</v>
      </c>
    </row>
    <row r="3" spans="1:6" ht="12.75">
      <c r="A3" s="50"/>
      <c r="B3" s="50" t="s">
        <v>50</v>
      </c>
      <c r="C3" s="53"/>
      <c r="D3" s="50" t="s">
        <v>51</v>
      </c>
      <c r="E3" s="50" t="s">
        <v>52</v>
      </c>
      <c r="F3" s="50" t="s">
        <v>52</v>
      </c>
    </row>
    <row r="4" spans="1:6" ht="12.75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143">
        <v>6</v>
      </c>
    </row>
    <row r="5" spans="1:6" ht="12.75">
      <c r="A5" s="53">
        <v>5102</v>
      </c>
      <c r="B5" s="53" t="s">
        <v>64</v>
      </c>
      <c r="C5" s="30"/>
      <c r="D5" s="30"/>
      <c r="E5" s="141">
        <v>1500000</v>
      </c>
      <c r="F5" s="144">
        <f aca="true" t="shared" si="0" ref="F5:F27">SUM(C5+D5+E5)</f>
        <v>1500000</v>
      </c>
    </row>
    <row r="6" spans="1:6" ht="12.75">
      <c r="A6" s="12">
        <v>5110</v>
      </c>
      <c r="B6" s="12" t="s">
        <v>65</v>
      </c>
      <c r="C6" s="30"/>
      <c r="D6" s="30"/>
      <c r="E6" s="141">
        <v>2700000</v>
      </c>
      <c r="F6" s="144">
        <f t="shared" si="0"/>
        <v>2700000</v>
      </c>
    </row>
    <row r="7" spans="1:6" ht="12.75">
      <c r="A7" s="12">
        <v>5111</v>
      </c>
      <c r="B7" s="12" t="s">
        <v>430</v>
      </c>
      <c r="C7" s="30"/>
      <c r="D7" s="30"/>
      <c r="E7" s="141">
        <v>700000</v>
      </c>
      <c r="F7" s="144">
        <f t="shared" si="0"/>
        <v>700000</v>
      </c>
    </row>
    <row r="8" spans="1:6" ht="12.75">
      <c r="A8" s="12">
        <v>5112</v>
      </c>
      <c r="B8" s="12" t="s">
        <v>439</v>
      </c>
      <c r="C8" s="30"/>
      <c r="D8" s="30"/>
      <c r="E8" s="141">
        <v>600000</v>
      </c>
      <c r="F8" s="144">
        <v>600000</v>
      </c>
    </row>
    <row r="9" spans="1:6" ht="12.75">
      <c r="A9" s="12">
        <v>5113</v>
      </c>
      <c r="B9" s="12" t="s">
        <v>440</v>
      </c>
      <c r="C9" s="30"/>
      <c r="D9" s="30"/>
      <c r="E9" s="141">
        <v>800000</v>
      </c>
      <c r="F9" s="144">
        <v>800000</v>
      </c>
    </row>
    <row r="10" spans="1:6" ht="12.75">
      <c r="A10" s="53">
        <v>5120</v>
      </c>
      <c r="B10" s="53" t="s">
        <v>66</v>
      </c>
      <c r="C10" s="30"/>
      <c r="D10" s="30"/>
      <c r="E10" s="141">
        <v>30000</v>
      </c>
      <c r="F10" s="144">
        <f t="shared" si="0"/>
        <v>30000</v>
      </c>
    </row>
    <row r="11" spans="1:6" ht="12.75">
      <c r="A11" s="53">
        <v>5121</v>
      </c>
      <c r="B11" s="53" t="s">
        <v>18</v>
      </c>
      <c r="C11" s="30"/>
      <c r="D11" s="30"/>
      <c r="E11" s="141">
        <v>900000</v>
      </c>
      <c r="F11" s="144">
        <f t="shared" si="0"/>
        <v>900000</v>
      </c>
    </row>
    <row r="12" spans="1:6" ht="12.75">
      <c r="A12" s="53">
        <v>5128</v>
      </c>
      <c r="B12" s="53" t="s">
        <v>19</v>
      </c>
      <c r="C12" s="30"/>
      <c r="D12" s="30"/>
      <c r="E12" s="141">
        <v>110000</v>
      </c>
      <c r="F12" s="144">
        <f t="shared" si="0"/>
        <v>110000</v>
      </c>
    </row>
    <row r="13" spans="1:6" ht="12.75">
      <c r="A13" s="12">
        <v>5130</v>
      </c>
      <c r="B13" s="12" t="s">
        <v>20</v>
      </c>
      <c r="C13" s="30"/>
      <c r="D13" s="30"/>
      <c r="E13" s="141">
        <v>1700000</v>
      </c>
      <c r="F13" s="144">
        <f t="shared" si="0"/>
        <v>1700000</v>
      </c>
    </row>
    <row r="14" spans="1:6" s="156" customFormat="1" ht="12.75">
      <c r="A14" s="12">
        <v>5133</v>
      </c>
      <c r="B14" s="12" t="s">
        <v>360</v>
      </c>
      <c r="C14" s="121"/>
      <c r="D14" s="17"/>
      <c r="E14" s="193">
        <v>19000000</v>
      </c>
      <c r="F14" s="194">
        <f t="shared" si="0"/>
        <v>19000000</v>
      </c>
    </row>
    <row r="15" spans="1:6" s="155" customFormat="1" ht="12.75">
      <c r="A15" s="12">
        <v>520</v>
      </c>
      <c r="B15" s="12" t="s">
        <v>361</v>
      </c>
      <c r="C15" s="17"/>
      <c r="D15" s="17"/>
      <c r="E15" s="193">
        <v>65829000</v>
      </c>
      <c r="F15" s="194">
        <f t="shared" si="0"/>
        <v>65829000</v>
      </c>
    </row>
    <row r="16" spans="1:6" ht="12.75">
      <c r="A16" s="53">
        <v>521</v>
      </c>
      <c r="B16" s="53" t="s">
        <v>67</v>
      </c>
      <c r="C16" s="30"/>
      <c r="D16" s="30"/>
      <c r="E16" s="141">
        <v>11792400</v>
      </c>
      <c r="F16" s="144">
        <f t="shared" si="0"/>
        <v>11792400</v>
      </c>
    </row>
    <row r="17" spans="1:6" ht="12.75">
      <c r="A17" s="53">
        <v>522</v>
      </c>
      <c r="B17" s="53" t="s">
        <v>68</v>
      </c>
      <c r="C17" s="30"/>
      <c r="D17" s="30"/>
      <c r="E17" s="141">
        <v>100000</v>
      </c>
      <c r="F17" s="144">
        <f t="shared" si="0"/>
        <v>100000</v>
      </c>
    </row>
    <row r="18" spans="1:6" ht="12.75">
      <c r="A18" s="53">
        <v>5261</v>
      </c>
      <c r="B18" s="53" t="s">
        <v>21</v>
      </c>
      <c r="C18" s="30"/>
      <c r="D18" s="30"/>
      <c r="E18" s="141">
        <v>850000</v>
      </c>
      <c r="F18" s="144">
        <f t="shared" si="0"/>
        <v>850000</v>
      </c>
    </row>
    <row r="19" spans="1:6" ht="12.75">
      <c r="A19" s="124">
        <v>52901</v>
      </c>
      <c r="B19" s="124" t="s">
        <v>69</v>
      </c>
      <c r="C19" s="30"/>
      <c r="D19" s="30"/>
      <c r="E19" s="141">
        <v>500000</v>
      </c>
      <c r="F19" s="145">
        <f t="shared" si="0"/>
        <v>500000</v>
      </c>
    </row>
    <row r="20" spans="1:6" ht="12.75">
      <c r="A20" s="53">
        <v>529011</v>
      </c>
      <c r="B20" s="53" t="s">
        <v>70</v>
      </c>
      <c r="C20" s="30"/>
      <c r="D20" s="30"/>
      <c r="E20" s="141"/>
      <c r="F20" s="144">
        <f t="shared" si="0"/>
        <v>0</v>
      </c>
    </row>
    <row r="21" spans="1:6" ht="12.75">
      <c r="A21" s="53">
        <v>52903</v>
      </c>
      <c r="B21" s="53" t="s">
        <v>22</v>
      </c>
      <c r="C21" s="30"/>
      <c r="D21" s="30"/>
      <c r="E21" s="141">
        <v>310000</v>
      </c>
      <c r="F21" s="144">
        <f t="shared" si="0"/>
        <v>310000</v>
      </c>
    </row>
    <row r="22" spans="1:6" ht="12.75">
      <c r="A22" s="53">
        <v>52904</v>
      </c>
      <c r="B22" s="53" t="s">
        <v>71</v>
      </c>
      <c r="C22" s="30"/>
      <c r="D22" s="30"/>
      <c r="E22" s="142">
        <v>100000</v>
      </c>
      <c r="F22" s="145">
        <f t="shared" si="0"/>
        <v>100000</v>
      </c>
    </row>
    <row r="23" spans="1:6" ht="12.75">
      <c r="A23" s="53">
        <v>529043</v>
      </c>
      <c r="B23" s="53" t="s">
        <v>72</v>
      </c>
      <c r="C23" s="30"/>
      <c r="D23" s="30"/>
      <c r="E23" s="141">
        <v>50000</v>
      </c>
      <c r="F23" s="144">
        <f t="shared" si="0"/>
        <v>50000</v>
      </c>
    </row>
    <row r="24" spans="1:6" ht="12.75">
      <c r="A24" s="53">
        <v>52910</v>
      </c>
      <c r="B24" s="53" t="s">
        <v>73</v>
      </c>
      <c r="C24" s="30"/>
      <c r="D24" s="30"/>
      <c r="E24" s="141">
        <v>4100000</v>
      </c>
      <c r="F24" s="144">
        <f t="shared" si="0"/>
        <v>4100000</v>
      </c>
    </row>
    <row r="25" spans="1:6" ht="12.75">
      <c r="A25" s="53">
        <v>529111</v>
      </c>
      <c r="B25" s="53" t="s">
        <v>74</v>
      </c>
      <c r="C25" s="30"/>
      <c r="D25" s="30"/>
      <c r="E25" s="142">
        <v>50000</v>
      </c>
      <c r="F25" s="145">
        <f t="shared" si="0"/>
        <v>50000</v>
      </c>
    </row>
    <row r="26" spans="1:6" ht="12.75">
      <c r="A26" s="53">
        <v>529112</v>
      </c>
      <c r="B26" s="53" t="s">
        <v>23</v>
      </c>
      <c r="C26" s="30"/>
      <c r="D26" s="30"/>
      <c r="E26" s="142">
        <v>50000</v>
      </c>
      <c r="F26" s="145">
        <f t="shared" si="0"/>
        <v>50000</v>
      </c>
    </row>
    <row r="27" spans="1:6" ht="12.75">
      <c r="A27" s="53">
        <v>529113</v>
      </c>
      <c r="B27" s="53" t="s">
        <v>75</v>
      </c>
      <c r="C27" s="30"/>
      <c r="D27" s="30"/>
      <c r="E27" s="142">
        <v>100000</v>
      </c>
      <c r="F27" s="145">
        <f t="shared" si="0"/>
        <v>100000</v>
      </c>
    </row>
    <row r="28" spans="1:6" ht="12.75">
      <c r="A28" s="190">
        <v>52912</v>
      </c>
      <c r="B28" s="190" t="s">
        <v>362</v>
      </c>
      <c r="C28" s="187"/>
      <c r="D28" s="187"/>
      <c r="E28" s="191"/>
      <c r="F28" s="192"/>
    </row>
    <row r="29" spans="1:6" ht="12.75">
      <c r="A29" s="162">
        <v>52922</v>
      </c>
      <c r="B29" s="162" t="s">
        <v>77</v>
      </c>
      <c r="C29" s="178"/>
      <c r="D29" s="178"/>
      <c r="E29" s="178">
        <v>250000</v>
      </c>
      <c r="F29" s="178">
        <v>250000</v>
      </c>
    </row>
    <row r="30" spans="1:6" ht="12.75">
      <c r="A30" s="162">
        <v>5310</v>
      </c>
      <c r="B30" s="162" t="s">
        <v>363</v>
      </c>
      <c r="C30" s="178"/>
      <c r="D30" s="178"/>
      <c r="E30" s="178">
        <v>0</v>
      </c>
      <c r="F30" s="178"/>
    </row>
    <row r="31" spans="1:6" ht="12.75">
      <c r="A31" s="162">
        <v>5315</v>
      </c>
      <c r="B31" s="162" t="s">
        <v>446</v>
      </c>
      <c r="C31" s="178"/>
      <c r="D31" s="178"/>
      <c r="E31" s="178">
        <v>300000</v>
      </c>
      <c r="F31" s="178">
        <v>300000</v>
      </c>
    </row>
    <row r="32" spans="1:6" ht="12.75">
      <c r="A32" s="162">
        <v>53151</v>
      </c>
      <c r="B32" s="162" t="s">
        <v>445</v>
      </c>
      <c r="C32" s="178"/>
      <c r="D32" s="178"/>
      <c r="E32" s="178">
        <v>2200000</v>
      </c>
      <c r="F32" s="178">
        <v>2200000</v>
      </c>
    </row>
    <row r="33" spans="1:6" ht="12.75">
      <c r="A33" s="162">
        <v>5317</v>
      </c>
      <c r="B33" s="162" t="s">
        <v>364</v>
      </c>
      <c r="C33" s="178"/>
      <c r="D33" s="178"/>
      <c r="E33" s="178">
        <v>50000</v>
      </c>
      <c r="F33" s="178">
        <v>50000</v>
      </c>
    </row>
    <row r="34" spans="1:6" ht="12.75">
      <c r="A34" s="162">
        <v>5319</v>
      </c>
      <c r="B34" s="162" t="s">
        <v>24</v>
      </c>
      <c r="C34" s="178"/>
      <c r="D34" s="178"/>
      <c r="E34" s="178">
        <v>100000</v>
      </c>
      <c r="F34" s="178">
        <v>100000</v>
      </c>
    </row>
    <row r="35" spans="1:6" ht="12.75">
      <c r="A35" s="162">
        <v>53191</v>
      </c>
      <c r="B35" s="162" t="s">
        <v>365</v>
      </c>
      <c r="C35" s="178"/>
      <c r="D35" s="178"/>
      <c r="E35" s="178">
        <v>3000000</v>
      </c>
      <c r="F35" s="178">
        <v>3000000</v>
      </c>
    </row>
    <row r="36" spans="1:6" ht="12.75">
      <c r="A36" s="162">
        <v>5320</v>
      </c>
      <c r="B36" s="162" t="s">
        <v>80</v>
      </c>
      <c r="C36" s="178"/>
      <c r="D36" s="178"/>
      <c r="E36" s="178">
        <v>2000000</v>
      </c>
      <c r="F36" s="178">
        <v>2000000</v>
      </c>
    </row>
    <row r="37" spans="1:6" ht="12.75">
      <c r="A37" s="162">
        <v>53201</v>
      </c>
      <c r="B37" s="162" t="s">
        <v>366</v>
      </c>
      <c r="C37" s="178"/>
      <c r="D37" s="178"/>
      <c r="E37" s="178">
        <v>200000</v>
      </c>
      <c r="F37" s="178">
        <v>200000</v>
      </c>
    </row>
    <row r="38" spans="1:6" ht="12.75">
      <c r="A38" s="162">
        <v>53202</v>
      </c>
      <c r="B38" s="162" t="s">
        <v>367</v>
      </c>
      <c r="C38" s="178"/>
      <c r="D38" s="178"/>
      <c r="E38" s="178">
        <v>4900000</v>
      </c>
      <c r="F38" s="178">
        <v>4900000</v>
      </c>
    </row>
    <row r="39" spans="1:6" ht="12.75">
      <c r="A39" s="162">
        <v>5321</v>
      </c>
      <c r="B39" s="162" t="s">
        <v>103</v>
      </c>
      <c r="C39" s="178"/>
      <c r="D39" s="178"/>
      <c r="E39" s="178">
        <v>1800000</v>
      </c>
      <c r="F39" s="178">
        <v>1800000</v>
      </c>
    </row>
    <row r="40" spans="1:6" ht="12.75">
      <c r="A40" s="162">
        <v>5322</v>
      </c>
      <c r="B40" s="162" t="s">
        <v>82</v>
      </c>
      <c r="C40" s="178"/>
      <c r="D40" s="178"/>
      <c r="E40" s="178">
        <v>4500000</v>
      </c>
      <c r="F40" s="178">
        <v>4500000</v>
      </c>
    </row>
    <row r="41" spans="1:6" ht="12.75">
      <c r="A41" s="162">
        <v>5331</v>
      </c>
      <c r="B41" s="162" t="s">
        <v>25</v>
      </c>
      <c r="C41" s="178"/>
      <c r="D41" s="178"/>
      <c r="E41" s="178">
        <v>0</v>
      </c>
      <c r="F41" s="178"/>
    </row>
    <row r="42" spans="1:6" ht="12.75">
      <c r="A42" s="162">
        <v>5332</v>
      </c>
      <c r="B42" s="162" t="s">
        <v>368</v>
      </c>
      <c r="C42" s="178"/>
      <c r="D42" s="178"/>
      <c r="E42" s="178">
        <v>3500000</v>
      </c>
      <c r="F42" s="178">
        <v>3500000</v>
      </c>
    </row>
    <row r="43" spans="1:6" ht="12.75">
      <c r="A43" s="162">
        <v>53321</v>
      </c>
      <c r="B43" s="162" t="s">
        <v>449</v>
      </c>
      <c r="C43" s="178"/>
      <c r="D43" s="178"/>
      <c r="E43" s="178">
        <v>490000</v>
      </c>
      <c r="F43" s="178">
        <v>490000</v>
      </c>
    </row>
    <row r="44" spans="1:6" ht="12.75">
      <c r="A44" s="162">
        <v>5333</v>
      </c>
      <c r="B44" s="162" t="s">
        <v>369</v>
      </c>
      <c r="C44" s="178"/>
      <c r="D44" s="178"/>
      <c r="E44" s="178">
        <v>3000000</v>
      </c>
      <c r="F44" s="178">
        <v>3000000</v>
      </c>
    </row>
    <row r="45" spans="1:6" ht="12.75">
      <c r="A45" s="162">
        <v>5334</v>
      </c>
      <c r="B45" s="162" t="s">
        <v>370</v>
      </c>
      <c r="C45" s="178"/>
      <c r="D45" s="178"/>
      <c r="E45" s="178">
        <v>300000</v>
      </c>
      <c r="F45" s="178">
        <v>300000</v>
      </c>
    </row>
    <row r="46" spans="1:6" ht="12.75">
      <c r="A46" s="162">
        <v>53343</v>
      </c>
      <c r="B46" s="162" t="s">
        <v>371</v>
      </c>
      <c r="C46" s="178"/>
      <c r="D46" s="178"/>
      <c r="E46" s="178">
        <v>6000000</v>
      </c>
      <c r="F46" s="178">
        <v>6000000</v>
      </c>
    </row>
    <row r="47" spans="1:6" ht="12.75">
      <c r="A47" s="162">
        <v>53344</v>
      </c>
      <c r="B47" s="162" t="s">
        <v>451</v>
      </c>
      <c r="C47" s="178"/>
      <c r="D47" s="178"/>
      <c r="E47" s="178">
        <v>490000</v>
      </c>
      <c r="F47" s="178">
        <v>490000</v>
      </c>
    </row>
    <row r="48" spans="1:6" ht="12.75">
      <c r="A48" s="162">
        <v>5335</v>
      </c>
      <c r="B48" s="162" t="s">
        <v>324</v>
      </c>
      <c r="C48" s="178"/>
      <c r="D48" s="178"/>
      <c r="E48" s="178">
        <v>900000</v>
      </c>
      <c r="F48" s="178">
        <v>900000</v>
      </c>
    </row>
    <row r="49" spans="1:6" ht="12.75">
      <c r="A49" s="162">
        <v>5336</v>
      </c>
      <c r="B49" s="162" t="s">
        <v>372</v>
      </c>
      <c r="C49" s="178"/>
      <c r="D49" s="178"/>
      <c r="E49" s="178">
        <v>0</v>
      </c>
      <c r="F49" s="178"/>
    </row>
    <row r="50" spans="1:6" ht="12.75">
      <c r="A50" s="162">
        <v>5337</v>
      </c>
      <c r="B50" s="162" t="s">
        <v>373</v>
      </c>
      <c r="C50" s="178"/>
      <c r="D50" s="178"/>
      <c r="E50" s="178">
        <v>0</v>
      </c>
      <c r="F50" s="178"/>
    </row>
    <row r="51" spans="1:6" ht="12.75">
      <c r="A51" s="162">
        <v>5350</v>
      </c>
      <c r="B51" s="162" t="s">
        <v>87</v>
      </c>
      <c r="C51" s="178"/>
      <c r="D51" s="178"/>
      <c r="E51" s="178">
        <v>100000</v>
      </c>
      <c r="F51" s="178">
        <v>100000</v>
      </c>
    </row>
    <row r="52" spans="1:6" ht="12.75">
      <c r="A52" s="162">
        <v>5356</v>
      </c>
      <c r="B52" s="162" t="s">
        <v>27</v>
      </c>
      <c r="C52" s="178"/>
      <c r="D52" s="178"/>
      <c r="E52" s="178">
        <v>0</v>
      </c>
      <c r="F52" s="178"/>
    </row>
    <row r="53" spans="1:6" ht="12.75">
      <c r="A53" s="162">
        <v>5390</v>
      </c>
      <c r="B53" s="162" t="s">
        <v>28</v>
      </c>
      <c r="C53" s="178"/>
      <c r="D53" s="178"/>
      <c r="E53" s="178"/>
      <c r="F53" s="178"/>
    </row>
    <row r="54" spans="1:6" ht="12.75">
      <c r="A54" s="162">
        <v>5399</v>
      </c>
      <c r="B54" s="162" t="s">
        <v>28</v>
      </c>
      <c r="C54" s="178"/>
      <c r="D54" s="178"/>
      <c r="E54" s="178">
        <v>4500000</v>
      </c>
      <c r="F54" s="178">
        <v>4500000</v>
      </c>
    </row>
    <row r="55" spans="1:6" ht="12.75">
      <c r="A55" s="162">
        <v>5391</v>
      </c>
      <c r="B55" s="162" t="s">
        <v>431</v>
      </c>
      <c r="C55" s="178"/>
      <c r="D55" s="178"/>
      <c r="E55" s="178">
        <v>400000</v>
      </c>
      <c r="F55" s="178">
        <v>400000</v>
      </c>
    </row>
    <row r="56" spans="1:6" ht="12.75">
      <c r="A56" s="162">
        <v>5392</v>
      </c>
      <c r="B56" s="162" t="s">
        <v>374</v>
      </c>
      <c r="C56" s="178"/>
      <c r="D56" s="178"/>
      <c r="E56" s="178"/>
      <c r="F56" s="178"/>
    </row>
    <row r="57" spans="1:6" ht="12.75">
      <c r="A57" s="162">
        <v>5393</v>
      </c>
      <c r="B57" s="162" t="s">
        <v>29</v>
      </c>
      <c r="C57" s="178"/>
      <c r="D57" s="178"/>
      <c r="E57" s="178">
        <v>350000</v>
      </c>
      <c r="F57" s="178">
        <v>350000</v>
      </c>
    </row>
    <row r="58" spans="1:6" ht="12.75">
      <c r="A58" s="162">
        <v>5394</v>
      </c>
      <c r="B58" s="162" t="s">
        <v>30</v>
      </c>
      <c r="C58" s="178"/>
      <c r="D58" s="178"/>
      <c r="E58" s="178">
        <v>30000</v>
      </c>
      <c r="F58" s="178">
        <v>30000</v>
      </c>
    </row>
    <row r="59" spans="1:6" ht="12.75">
      <c r="A59" s="162">
        <v>5395</v>
      </c>
      <c r="B59" s="162" t="s">
        <v>448</v>
      </c>
      <c r="C59" s="178"/>
      <c r="D59" s="178"/>
      <c r="E59" s="178">
        <v>490000</v>
      </c>
      <c r="F59" s="178">
        <v>490000</v>
      </c>
    </row>
    <row r="60" spans="1:6" ht="12.75">
      <c r="A60" s="162">
        <v>5396</v>
      </c>
      <c r="B60" s="162" t="s">
        <v>375</v>
      </c>
      <c r="C60" s="178"/>
      <c r="D60" s="178"/>
      <c r="E60" s="178">
        <v>0</v>
      </c>
      <c r="F60" s="178"/>
    </row>
    <row r="61" spans="1:6" ht="12.75">
      <c r="A61" s="162">
        <v>5397</v>
      </c>
      <c r="B61" s="162" t="s">
        <v>447</v>
      </c>
      <c r="C61" s="178"/>
      <c r="D61" s="178"/>
      <c r="E61" s="178">
        <v>300000</v>
      </c>
      <c r="F61" s="178">
        <v>300000</v>
      </c>
    </row>
    <row r="62" spans="1:6" ht="12.75">
      <c r="A62" s="162">
        <v>5398</v>
      </c>
      <c r="B62" s="162" t="s">
        <v>377</v>
      </c>
      <c r="C62" s="178"/>
      <c r="D62" s="178"/>
      <c r="E62" s="178"/>
      <c r="F62" s="178"/>
    </row>
    <row r="63" spans="1:6" ht="12.75">
      <c r="A63" s="162">
        <v>540</v>
      </c>
      <c r="B63" s="162" t="s">
        <v>32</v>
      </c>
      <c r="C63" s="178"/>
      <c r="D63" s="178"/>
      <c r="E63" s="178">
        <v>11000000</v>
      </c>
      <c r="F63" s="178">
        <v>11000000</v>
      </c>
    </row>
    <row r="64" spans="1:6" ht="12.75">
      <c r="A64" s="162">
        <v>5500</v>
      </c>
      <c r="B64" s="162" t="s">
        <v>33</v>
      </c>
      <c r="C64" s="178"/>
      <c r="D64" s="178"/>
      <c r="E64" s="178">
        <v>150000</v>
      </c>
      <c r="F64" s="178">
        <v>150000</v>
      </c>
    </row>
    <row r="65" spans="1:6" ht="12.75">
      <c r="A65" s="162">
        <v>5501</v>
      </c>
      <c r="B65" s="162" t="s">
        <v>92</v>
      </c>
      <c r="C65" s="178"/>
      <c r="D65" s="178"/>
      <c r="E65" s="178">
        <v>3500000</v>
      </c>
      <c r="F65" s="178">
        <v>3500000</v>
      </c>
    </row>
    <row r="66" spans="1:6" ht="12.75">
      <c r="A66" s="162">
        <v>5502</v>
      </c>
      <c r="B66" s="162" t="s">
        <v>378</v>
      </c>
      <c r="C66" s="178"/>
      <c r="D66" s="178"/>
      <c r="E66" s="178">
        <v>1000000</v>
      </c>
      <c r="F66" s="178">
        <v>1000000</v>
      </c>
    </row>
    <row r="67" spans="1:6" ht="12.75">
      <c r="A67" s="162"/>
      <c r="B67" s="162" t="s">
        <v>31</v>
      </c>
      <c r="C67" s="162"/>
      <c r="D67" s="162"/>
      <c r="E67" s="178">
        <f>SUM(E5:E66)</f>
        <v>167671400</v>
      </c>
      <c r="F67" s="178">
        <f>SUM(F5:F66)</f>
        <v>167671400</v>
      </c>
    </row>
  </sheetData>
  <sheetProtection selectLockedCells="1" selectUnlockedCells="1"/>
  <printOptions/>
  <pageMargins left="0.7875" right="0.19652777777777777" top="0.63125" bottom="0.63125" header="0.3937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6">
      <selection activeCell="C24" sqref="C24"/>
    </sheetView>
  </sheetViews>
  <sheetFormatPr defaultColWidth="11.57421875" defaultRowHeight="12.75"/>
  <cols>
    <col min="1" max="1" width="9.00390625" style="0" customWidth="1"/>
    <col min="2" max="2" width="24.421875" style="0" customWidth="1"/>
    <col min="3" max="3" width="16.421875" style="0" customWidth="1"/>
    <col min="4" max="4" width="14.57421875" style="0" customWidth="1"/>
    <col min="5" max="5" width="14.28125" style="0" customWidth="1"/>
    <col min="6" max="6" width="15.57421875" style="0" customWidth="1"/>
    <col min="7" max="7" width="16.28125" style="0" customWidth="1"/>
  </cols>
  <sheetData>
    <row r="1" spans="1:7" ht="12.75">
      <c r="A1" s="48" t="s">
        <v>0</v>
      </c>
      <c r="B1" s="49" t="s">
        <v>63</v>
      </c>
      <c r="C1" s="48" t="s">
        <v>46</v>
      </c>
      <c r="D1" s="50" t="s">
        <v>47</v>
      </c>
      <c r="E1" s="49" t="s">
        <v>76</v>
      </c>
      <c r="F1" s="49" t="s">
        <v>48</v>
      </c>
      <c r="G1" s="50" t="s">
        <v>49</v>
      </c>
    </row>
    <row r="2" spans="1:7" ht="12.75">
      <c r="A2" s="49"/>
      <c r="B2" s="49" t="s">
        <v>50</v>
      </c>
      <c r="C2" s="51"/>
      <c r="D2" s="51"/>
      <c r="E2" s="49"/>
      <c r="F2" s="49" t="s">
        <v>52</v>
      </c>
      <c r="G2" s="50" t="s">
        <v>52</v>
      </c>
    </row>
    <row r="3" spans="1:7" ht="12.75">
      <c r="A3" s="52">
        <v>1</v>
      </c>
      <c r="B3" s="52">
        <v>2</v>
      </c>
      <c r="C3" s="52">
        <v>3</v>
      </c>
      <c r="D3" s="52">
        <v>4</v>
      </c>
      <c r="E3" s="52"/>
      <c r="F3" s="52">
        <v>5</v>
      </c>
      <c r="G3" s="52">
        <v>6</v>
      </c>
    </row>
    <row r="4" spans="1:7" ht="12.75">
      <c r="A4" s="51">
        <v>52922</v>
      </c>
      <c r="B4" s="51" t="s">
        <v>77</v>
      </c>
      <c r="C4" s="54"/>
      <c r="D4" s="54"/>
      <c r="E4" s="54"/>
      <c r="F4" s="54">
        <v>346620</v>
      </c>
      <c r="G4" s="54">
        <v>346620</v>
      </c>
    </row>
    <row r="5" spans="1:7" ht="12.75">
      <c r="A5" s="51">
        <v>5299</v>
      </c>
      <c r="B5" s="51" t="s">
        <v>78</v>
      </c>
      <c r="C5" s="54"/>
      <c r="D5" s="54"/>
      <c r="E5" s="54"/>
      <c r="F5" s="54">
        <v>577700</v>
      </c>
      <c r="G5" s="54">
        <v>577700</v>
      </c>
    </row>
    <row r="6" spans="1:7" ht="12.75">
      <c r="A6" s="51">
        <v>5315</v>
      </c>
      <c r="B6" s="51" t="s">
        <v>79</v>
      </c>
      <c r="C6" s="54"/>
      <c r="D6" s="54"/>
      <c r="E6" s="54"/>
      <c r="F6" s="54">
        <v>650000</v>
      </c>
      <c r="G6" s="54">
        <v>650000</v>
      </c>
    </row>
    <row r="7" spans="1:7" ht="12.75">
      <c r="A7" s="51">
        <v>5319</v>
      </c>
      <c r="B7" s="51" t="s">
        <v>24</v>
      </c>
      <c r="C7" s="54"/>
      <c r="D7" s="54"/>
      <c r="E7" s="54"/>
      <c r="F7" s="54">
        <v>100000</v>
      </c>
      <c r="G7" s="54">
        <v>100000</v>
      </c>
    </row>
    <row r="8" spans="1:7" ht="12.75">
      <c r="A8" s="51">
        <v>5320</v>
      </c>
      <c r="B8" s="51" t="s">
        <v>80</v>
      </c>
      <c r="C8" s="54"/>
      <c r="D8" s="54"/>
      <c r="E8" s="54"/>
      <c r="F8" s="54">
        <v>2500000</v>
      </c>
      <c r="G8" s="54">
        <v>2500000</v>
      </c>
    </row>
    <row r="9" spans="1:7" ht="12.75">
      <c r="A9" s="51">
        <v>5321</v>
      </c>
      <c r="B9" s="51" t="s">
        <v>81</v>
      </c>
      <c r="C9" s="54"/>
      <c r="D9" s="54">
        <v>500000</v>
      </c>
      <c r="E9" s="54"/>
      <c r="F9" s="54">
        <v>2500000</v>
      </c>
      <c r="G9" s="54">
        <v>3000000</v>
      </c>
    </row>
    <row r="10" spans="1:7" ht="12.75">
      <c r="A10" s="51">
        <v>5322</v>
      </c>
      <c r="B10" s="51" t="s">
        <v>82</v>
      </c>
      <c r="C10" s="54">
        <v>1000000</v>
      </c>
      <c r="D10" s="54"/>
      <c r="E10" s="54"/>
      <c r="F10" s="54">
        <v>200000</v>
      </c>
      <c r="G10" s="54">
        <v>1200000</v>
      </c>
    </row>
    <row r="11" spans="1:7" ht="12.75">
      <c r="A11" s="51">
        <v>5330</v>
      </c>
      <c r="B11" s="51" t="s">
        <v>25</v>
      </c>
      <c r="C11" s="54"/>
      <c r="D11" s="54"/>
      <c r="E11" s="54"/>
      <c r="F11" s="54">
        <v>200000</v>
      </c>
      <c r="G11" s="54">
        <v>200000</v>
      </c>
    </row>
    <row r="12" spans="1:7" ht="12.75">
      <c r="A12" s="51">
        <v>5331</v>
      </c>
      <c r="B12" s="51" t="s">
        <v>83</v>
      </c>
      <c r="C12" s="54"/>
      <c r="D12" s="54"/>
      <c r="E12" s="54"/>
      <c r="F12" s="54">
        <v>70000</v>
      </c>
      <c r="G12" s="54">
        <v>70000</v>
      </c>
    </row>
    <row r="13" spans="1:7" ht="12.75">
      <c r="A13" s="53">
        <v>5332</v>
      </c>
      <c r="B13" s="53" t="s">
        <v>84</v>
      </c>
      <c r="C13" s="30"/>
      <c r="D13" s="30">
        <v>1000000</v>
      </c>
      <c r="E13" s="30"/>
      <c r="F13" s="30">
        <v>1000000</v>
      </c>
      <c r="G13" s="30">
        <v>2000000</v>
      </c>
    </row>
    <row r="14" spans="1:7" ht="12.75">
      <c r="A14" s="53">
        <v>5333</v>
      </c>
      <c r="B14" s="53" t="s">
        <v>85</v>
      </c>
      <c r="C14" s="30"/>
      <c r="D14" s="30">
        <v>1000000</v>
      </c>
      <c r="E14" s="30"/>
      <c r="F14" s="30">
        <v>500000</v>
      </c>
      <c r="G14" s="30">
        <v>1500000</v>
      </c>
    </row>
    <row r="15" spans="1:7" ht="12.75">
      <c r="A15" s="53">
        <v>5334</v>
      </c>
      <c r="B15" s="53" t="s">
        <v>86</v>
      </c>
      <c r="C15" s="30"/>
      <c r="D15" s="30">
        <v>1000000</v>
      </c>
      <c r="E15" s="30"/>
      <c r="F15" s="30">
        <v>1000000</v>
      </c>
      <c r="G15" s="30">
        <v>2000000</v>
      </c>
    </row>
    <row r="16" spans="1:7" ht="12.75">
      <c r="A16" s="53">
        <v>5350</v>
      </c>
      <c r="B16" s="53" t="s">
        <v>87</v>
      </c>
      <c r="C16" s="30"/>
      <c r="D16" s="30"/>
      <c r="E16" s="30"/>
      <c r="F16" s="30">
        <v>350000</v>
      </c>
      <c r="G16" s="30">
        <v>350000</v>
      </c>
    </row>
    <row r="17" spans="1:7" ht="12.75">
      <c r="A17" s="53">
        <v>5356</v>
      </c>
      <c r="B17" s="53" t="s">
        <v>27</v>
      </c>
      <c r="C17" s="30"/>
      <c r="D17" s="30"/>
      <c r="E17" s="30"/>
      <c r="F17" s="30">
        <v>40000</v>
      </c>
      <c r="G17" s="30">
        <v>40000</v>
      </c>
    </row>
    <row r="18" spans="1:7" ht="12.75">
      <c r="A18" s="53">
        <v>5392</v>
      </c>
      <c r="B18" s="53" t="s">
        <v>88</v>
      </c>
      <c r="C18" s="30"/>
      <c r="D18" s="30"/>
      <c r="E18" s="30"/>
      <c r="F18" s="30">
        <v>350000</v>
      </c>
      <c r="G18" s="30">
        <v>350000</v>
      </c>
    </row>
    <row r="19" spans="1:7" ht="12.75">
      <c r="A19" s="53">
        <v>53921</v>
      </c>
      <c r="B19" s="53" t="s">
        <v>89</v>
      </c>
      <c r="C19" s="30"/>
      <c r="D19" s="30"/>
      <c r="E19" s="30"/>
      <c r="F19" s="30">
        <v>100000</v>
      </c>
      <c r="G19" s="30">
        <v>100000</v>
      </c>
    </row>
    <row r="20" spans="1:7" ht="12.75">
      <c r="A20" s="53">
        <v>5394</v>
      </c>
      <c r="B20" s="53" t="s">
        <v>30</v>
      </c>
      <c r="C20" s="30"/>
      <c r="D20" s="30"/>
      <c r="E20" s="30"/>
      <c r="F20" s="30">
        <v>40000</v>
      </c>
      <c r="G20" s="30">
        <v>40000</v>
      </c>
    </row>
    <row r="21" spans="1:7" ht="12.75">
      <c r="A21" s="53">
        <v>5395</v>
      </c>
      <c r="B21" s="53" t="s">
        <v>90</v>
      </c>
      <c r="C21" s="30"/>
      <c r="D21" s="30"/>
      <c r="E21" s="30"/>
      <c r="F21" s="30">
        <v>900000</v>
      </c>
      <c r="G21" s="30">
        <v>900000</v>
      </c>
    </row>
    <row r="22" spans="1:7" ht="12.75">
      <c r="A22" s="53">
        <v>5399</v>
      </c>
      <c r="B22" s="53" t="s">
        <v>91</v>
      </c>
      <c r="C22" s="30"/>
      <c r="D22" s="30"/>
      <c r="E22" s="30"/>
      <c r="F22" s="30">
        <v>80000</v>
      </c>
      <c r="G22" s="30">
        <v>80000</v>
      </c>
    </row>
    <row r="23" spans="1:7" ht="12.75">
      <c r="A23" s="53">
        <v>540</v>
      </c>
      <c r="B23" s="53" t="s">
        <v>32</v>
      </c>
      <c r="C23" s="30"/>
      <c r="D23" s="30">
        <v>4500000</v>
      </c>
      <c r="E23" s="30"/>
      <c r="F23" s="30">
        <v>500000</v>
      </c>
      <c r="G23" s="30">
        <v>5000000</v>
      </c>
    </row>
    <row r="24" spans="1:7" ht="12.75">
      <c r="A24" s="51">
        <v>5501</v>
      </c>
      <c r="B24" s="51" t="s">
        <v>92</v>
      </c>
      <c r="C24" s="54"/>
      <c r="D24" s="54"/>
      <c r="E24" s="54"/>
      <c r="F24" s="54">
        <v>320000</v>
      </c>
      <c r="G24" s="54">
        <v>320000</v>
      </c>
    </row>
    <row r="25" spans="1:7" ht="12.75">
      <c r="A25" s="51">
        <v>5503</v>
      </c>
      <c r="B25" s="51" t="s">
        <v>93</v>
      </c>
      <c r="C25" s="54"/>
      <c r="D25" s="54"/>
      <c r="E25" s="54"/>
      <c r="F25" s="54">
        <v>80000</v>
      </c>
      <c r="G25" s="54">
        <v>80000</v>
      </c>
    </row>
    <row r="26" spans="1:7" ht="12.75">
      <c r="A26" s="51">
        <v>5504</v>
      </c>
      <c r="B26" s="51" t="s">
        <v>94</v>
      </c>
      <c r="C26" s="54"/>
      <c r="D26" s="54"/>
      <c r="E26" s="54"/>
      <c r="F26" s="54">
        <v>800000</v>
      </c>
      <c r="G26" s="54">
        <v>800000</v>
      </c>
    </row>
    <row r="27" spans="1:7" ht="12.75">
      <c r="A27" s="51">
        <v>5505</v>
      </c>
      <c r="B27" s="51" t="s">
        <v>95</v>
      </c>
      <c r="C27" s="54"/>
      <c r="D27" s="54"/>
      <c r="E27" s="54"/>
      <c r="F27" s="54">
        <v>100000</v>
      </c>
      <c r="G27" s="54">
        <v>100000</v>
      </c>
    </row>
    <row r="28" spans="1:7" ht="12.75">
      <c r="A28" s="51">
        <v>5506</v>
      </c>
      <c r="B28" s="51" t="s">
        <v>96</v>
      </c>
      <c r="C28" s="54"/>
      <c r="D28" s="54"/>
      <c r="E28" s="54"/>
      <c r="F28" s="54">
        <v>70000</v>
      </c>
      <c r="G28" s="54">
        <v>70000</v>
      </c>
    </row>
    <row r="29" spans="1:7" ht="12.75">
      <c r="A29" s="51">
        <v>5509</v>
      </c>
      <c r="B29" s="51" t="s">
        <v>97</v>
      </c>
      <c r="C29" s="54"/>
      <c r="D29" s="54"/>
      <c r="E29" s="54"/>
      <c r="F29" s="54">
        <v>150000</v>
      </c>
      <c r="G29" s="54">
        <v>150000</v>
      </c>
    </row>
    <row r="30" spans="1:7" ht="12.75">
      <c r="A30" s="51">
        <v>5512</v>
      </c>
      <c r="B30" s="51" t="s">
        <v>98</v>
      </c>
      <c r="C30" s="54"/>
      <c r="D30" s="54"/>
      <c r="E30" s="54"/>
      <c r="F30" s="54">
        <v>250000</v>
      </c>
      <c r="G30" s="54">
        <v>250000</v>
      </c>
    </row>
    <row r="31" spans="1:7" ht="12.75">
      <c r="A31" s="51">
        <v>5514</v>
      </c>
      <c r="B31" s="51" t="s">
        <v>99</v>
      </c>
      <c r="C31" s="54"/>
      <c r="D31" s="54"/>
      <c r="E31" s="54"/>
      <c r="F31" s="54">
        <v>20000</v>
      </c>
      <c r="G31" s="54">
        <v>20000</v>
      </c>
    </row>
    <row r="32" spans="1:7" ht="12.75">
      <c r="A32" s="51">
        <v>5519</v>
      </c>
      <c r="B32" s="51" t="s">
        <v>100</v>
      </c>
      <c r="C32" s="54"/>
      <c r="D32" s="54"/>
      <c r="E32" s="54"/>
      <c r="F32" s="54">
        <v>200000</v>
      </c>
      <c r="G32" s="54">
        <v>200000</v>
      </c>
    </row>
    <row r="33" spans="1:7" ht="12.75">
      <c r="A33" s="51">
        <v>552</v>
      </c>
      <c r="B33" s="51" t="s">
        <v>101</v>
      </c>
      <c r="C33" s="54"/>
      <c r="D33" s="54"/>
      <c r="E33" s="54"/>
      <c r="F33" s="54">
        <v>800000</v>
      </c>
      <c r="G33" s="54">
        <v>800000</v>
      </c>
    </row>
    <row r="34" spans="1:7" ht="12.75">
      <c r="A34" s="51">
        <v>5530</v>
      </c>
      <c r="B34" s="51" t="s">
        <v>102</v>
      </c>
      <c r="C34" s="54"/>
      <c r="D34" s="54"/>
      <c r="E34" s="54"/>
      <c r="F34" s="54">
        <v>170000</v>
      </c>
      <c r="G34" s="54">
        <v>170000</v>
      </c>
    </row>
    <row r="35" spans="1:7" ht="12.75">
      <c r="A35" s="51"/>
      <c r="B35" s="51" t="s">
        <v>31</v>
      </c>
      <c r="C35" s="54">
        <f>SUM(C4:C34)</f>
        <v>1000000</v>
      </c>
      <c r="D35" s="54">
        <f>SUM(D4:D34)</f>
        <v>8000000</v>
      </c>
      <c r="E35" s="54">
        <f>SUM(E4:E34)</f>
        <v>0</v>
      </c>
      <c r="F35" s="54">
        <f>SUM(F4:F34)</f>
        <v>14964320</v>
      </c>
      <c r="G35" s="54">
        <f>SUM(G4:G34)</f>
        <v>23964320</v>
      </c>
    </row>
  </sheetData>
  <sheetProtection selectLockedCells="1" selectUnlockedCells="1"/>
  <printOptions horizontalCentered="1"/>
  <pageMargins left="0.48541666666666666" right="0.19652777777777777" top="0.63125" bottom="0.63125" header="0.39375" footer="0.393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58">
      <selection activeCell="F67" sqref="F67"/>
    </sheetView>
  </sheetViews>
  <sheetFormatPr defaultColWidth="11.57421875" defaultRowHeight="12.75"/>
  <cols>
    <col min="1" max="1" width="7.57421875" style="0" customWidth="1"/>
    <col min="2" max="2" width="34.00390625" style="0" customWidth="1"/>
    <col min="3" max="3" width="13.28125" style="0" customWidth="1"/>
    <col min="4" max="4" width="14.8515625" style="0" customWidth="1"/>
    <col min="5" max="5" width="16.8515625" style="0" customWidth="1"/>
    <col min="6" max="6" width="16.140625" style="0" customWidth="1"/>
  </cols>
  <sheetData>
    <row r="1" spans="1:6" ht="12.75">
      <c r="A1" s="57" t="s">
        <v>0</v>
      </c>
      <c r="B1" s="50" t="s">
        <v>63</v>
      </c>
      <c r="C1" s="57" t="s">
        <v>46</v>
      </c>
      <c r="D1" s="50" t="s">
        <v>47</v>
      </c>
      <c r="E1" s="50" t="s">
        <v>48</v>
      </c>
      <c r="F1" s="50" t="s">
        <v>49</v>
      </c>
    </row>
    <row r="2" spans="1:6" ht="12.75">
      <c r="A2" s="50"/>
      <c r="B2" s="50" t="s">
        <v>50</v>
      </c>
      <c r="C2" s="53"/>
      <c r="D2" s="50" t="s">
        <v>51</v>
      </c>
      <c r="E2" s="50" t="s">
        <v>52</v>
      </c>
      <c r="F2" s="50" t="s">
        <v>52</v>
      </c>
    </row>
    <row r="3" spans="1:6" ht="12.75">
      <c r="A3" s="58">
        <v>1</v>
      </c>
      <c r="B3" s="58">
        <v>2</v>
      </c>
      <c r="C3" s="58">
        <v>3</v>
      </c>
      <c r="D3" s="58">
        <v>4</v>
      </c>
      <c r="E3" s="58">
        <v>5</v>
      </c>
      <c r="F3" s="58">
        <v>6</v>
      </c>
    </row>
    <row r="4" spans="1:6" ht="12.75">
      <c r="A4" s="12">
        <v>5503</v>
      </c>
      <c r="B4" s="12" t="s">
        <v>93</v>
      </c>
      <c r="C4" s="30"/>
      <c r="D4" s="30"/>
      <c r="E4" s="17">
        <v>50000</v>
      </c>
      <c r="F4" s="17">
        <v>50000</v>
      </c>
    </row>
    <row r="5" spans="1:6" ht="12.75">
      <c r="A5" s="53">
        <v>5505</v>
      </c>
      <c r="B5" s="53" t="s">
        <v>95</v>
      </c>
      <c r="C5" s="30"/>
      <c r="D5" s="30"/>
      <c r="E5" s="30">
        <v>100000</v>
      </c>
      <c r="F5" s="30">
        <f aca="true" t="shared" si="0" ref="F5:F39">SUM(C5+D5+E5)</f>
        <v>100000</v>
      </c>
    </row>
    <row r="6" spans="1:6" ht="12.75">
      <c r="A6" s="53">
        <v>5506</v>
      </c>
      <c r="B6" s="53" t="s">
        <v>379</v>
      </c>
      <c r="C6" s="30"/>
      <c r="D6" s="30"/>
      <c r="E6" s="30">
        <v>300000</v>
      </c>
      <c r="F6" s="30">
        <f t="shared" si="0"/>
        <v>300000</v>
      </c>
    </row>
    <row r="7" spans="1:6" ht="12.75">
      <c r="A7" s="53">
        <v>5507</v>
      </c>
      <c r="B7" s="53" t="s">
        <v>327</v>
      </c>
      <c r="C7" s="30"/>
      <c r="D7" s="30"/>
      <c r="E7" s="30"/>
      <c r="F7" s="30">
        <f t="shared" si="0"/>
        <v>0</v>
      </c>
    </row>
    <row r="8" spans="1:6" ht="12.75">
      <c r="A8" s="12">
        <v>5508</v>
      </c>
      <c r="B8" s="12" t="s">
        <v>325</v>
      </c>
      <c r="C8" s="30"/>
      <c r="D8" s="30"/>
      <c r="E8" s="30">
        <v>400000</v>
      </c>
      <c r="F8" s="30">
        <f t="shared" si="0"/>
        <v>400000</v>
      </c>
    </row>
    <row r="9" spans="1:6" ht="12.75">
      <c r="A9" s="12">
        <v>5509</v>
      </c>
      <c r="B9" s="12" t="s">
        <v>97</v>
      </c>
      <c r="C9" s="30"/>
      <c r="D9" s="30"/>
      <c r="E9" s="139">
        <v>500000</v>
      </c>
      <c r="F9" s="30">
        <f t="shared" si="0"/>
        <v>500000</v>
      </c>
    </row>
    <row r="10" spans="1:6" ht="12.75">
      <c r="A10" s="53">
        <v>55121</v>
      </c>
      <c r="B10" s="53" t="s">
        <v>380</v>
      </c>
      <c r="C10" s="30"/>
      <c r="D10" s="30"/>
      <c r="E10" s="30">
        <v>160000</v>
      </c>
      <c r="F10" s="30">
        <f t="shared" si="0"/>
        <v>160000</v>
      </c>
    </row>
    <row r="11" spans="1:6" ht="12.75">
      <c r="A11" s="53">
        <v>5513</v>
      </c>
      <c r="B11" s="53" t="s">
        <v>381</v>
      </c>
      <c r="C11" s="30"/>
      <c r="D11" s="30"/>
      <c r="E11" s="139"/>
      <c r="F11" s="30">
        <f t="shared" si="0"/>
        <v>0</v>
      </c>
    </row>
    <row r="12" spans="1:6" ht="12.75">
      <c r="A12" s="53">
        <v>5517</v>
      </c>
      <c r="B12" s="53" t="s">
        <v>382</v>
      </c>
      <c r="C12" s="30"/>
      <c r="D12" s="30"/>
      <c r="E12" s="30"/>
      <c r="F12" s="30">
        <f t="shared" si="0"/>
        <v>0</v>
      </c>
    </row>
    <row r="13" spans="1:6" ht="12.75">
      <c r="A13" s="12">
        <v>5519</v>
      </c>
      <c r="B13" s="12" t="s">
        <v>100</v>
      </c>
      <c r="C13" s="30"/>
      <c r="D13" s="30"/>
      <c r="E13" s="139">
        <v>68000</v>
      </c>
      <c r="F13" s="30">
        <f t="shared" si="0"/>
        <v>68000</v>
      </c>
    </row>
    <row r="14" spans="1:6" ht="12.75">
      <c r="A14" s="53">
        <v>5520</v>
      </c>
      <c r="B14" s="53" t="s">
        <v>101</v>
      </c>
      <c r="C14" s="30"/>
      <c r="D14" s="30"/>
      <c r="E14" s="121">
        <v>490000</v>
      </c>
      <c r="F14" s="123">
        <f t="shared" si="0"/>
        <v>490000</v>
      </c>
    </row>
    <row r="15" spans="1:6" ht="12.75">
      <c r="A15" s="53">
        <v>5526</v>
      </c>
      <c r="B15" s="53" t="s">
        <v>383</v>
      </c>
      <c r="C15" s="30"/>
      <c r="D15" s="30"/>
      <c r="E15" s="30">
        <v>300000</v>
      </c>
      <c r="F15" s="30">
        <f t="shared" si="0"/>
        <v>300000</v>
      </c>
    </row>
    <row r="16" spans="1:6" ht="12.75">
      <c r="A16" s="53">
        <v>5530</v>
      </c>
      <c r="B16" s="53" t="s">
        <v>102</v>
      </c>
      <c r="C16" s="30"/>
      <c r="D16" s="30"/>
      <c r="E16" s="30">
        <v>300000</v>
      </c>
      <c r="F16" s="30">
        <f t="shared" si="0"/>
        <v>300000</v>
      </c>
    </row>
    <row r="17" spans="1:6" ht="12.75">
      <c r="A17" s="53">
        <v>5539</v>
      </c>
      <c r="B17" s="53" t="s">
        <v>384</v>
      </c>
      <c r="C17" s="30"/>
      <c r="D17" s="30"/>
      <c r="E17" s="30">
        <v>100000</v>
      </c>
      <c r="F17" s="30">
        <f t="shared" si="0"/>
        <v>100000</v>
      </c>
    </row>
    <row r="18" spans="1:6" ht="12.75">
      <c r="A18" s="53">
        <v>5543</v>
      </c>
      <c r="B18" s="53" t="s">
        <v>34</v>
      </c>
      <c r="C18" s="30"/>
      <c r="D18" s="30"/>
      <c r="E18" s="123">
        <v>50000</v>
      </c>
      <c r="F18" s="123">
        <f t="shared" si="0"/>
        <v>50000</v>
      </c>
    </row>
    <row r="19" spans="1:6" ht="12.75">
      <c r="A19" s="53">
        <v>5551</v>
      </c>
      <c r="B19" s="53" t="s">
        <v>320</v>
      </c>
      <c r="C19" s="30"/>
      <c r="D19" s="30"/>
      <c r="E19" s="30">
        <v>80000</v>
      </c>
      <c r="F19" s="30">
        <f t="shared" si="0"/>
        <v>80000</v>
      </c>
    </row>
    <row r="20" spans="1:6" ht="12.75">
      <c r="A20" s="53">
        <v>55520</v>
      </c>
      <c r="B20" s="53" t="s">
        <v>326</v>
      </c>
      <c r="C20" s="30"/>
      <c r="D20" s="30"/>
      <c r="E20" s="30">
        <v>300000</v>
      </c>
      <c r="F20" s="30">
        <f t="shared" si="0"/>
        <v>300000</v>
      </c>
    </row>
    <row r="21" spans="1:6" ht="12.75">
      <c r="A21" s="53">
        <v>55540</v>
      </c>
      <c r="B21" s="53" t="s">
        <v>385</v>
      </c>
      <c r="C21" s="30"/>
      <c r="D21" s="30"/>
      <c r="E21" s="30">
        <v>40000</v>
      </c>
      <c r="F21" s="30">
        <f t="shared" si="0"/>
        <v>40000</v>
      </c>
    </row>
    <row r="22" spans="1:6" ht="12.75">
      <c r="A22" s="53">
        <v>5553</v>
      </c>
      <c r="B22" s="53" t="s">
        <v>386</v>
      </c>
      <c r="C22" s="30"/>
      <c r="D22" s="30"/>
      <c r="E22" s="30"/>
      <c r="F22" s="30">
        <f t="shared" si="0"/>
        <v>0</v>
      </c>
    </row>
    <row r="23" spans="1:6" ht="12.75">
      <c r="A23" s="53">
        <v>5555</v>
      </c>
      <c r="B23" s="53" t="s">
        <v>387</v>
      </c>
      <c r="C23" s="30"/>
      <c r="D23" s="30"/>
      <c r="E23" s="17">
        <v>400000</v>
      </c>
      <c r="F23" s="30">
        <f t="shared" si="0"/>
        <v>400000</v>
      </c>
    </row>
    <row r="24" spans="1:6" ht="12.75">
      <c r="A24" s="53">
        <v>55560</v>
      </c>
      <c r="B24" s="12" t="s">
        <v>388</v>
      </c>
      <c r="C24" s="30"/>
      <c r="D24" s="30"/>
      <c r="E24" s="30">
        <v>490000</v>
      </c>
      <c r="F24" s="30">
        <f t="shared" si="0"/>
        <v>490000</v>
      </c>
    </row>
    <row r="25" spans="1:6" ht="12.75">
      <c r="A25" s="53">
        <v>5559</v>
      </c>
      <c r="B25" s="53" t="s">
        <v>35</v>
      </c>
      <c r="C25" s="30"/>
      <c r="D25" s="30"/>
      <c r="E25" s="17">
        <v>20000</v>
      </c>
      <c r="F25" s="30">
        <f t="shared" si="0"/>
        <v>20000</v>
      </c>
    </row>
    <row r="26" spans="1:6" s="2" customFormat="1" ht="12.75">
      <c r="A26" s="12">
        <v>55699</v>
      </c>
      <c r="B26" s="12" t="s">
        <v>389</v>
      </c>
      <c r="C26" s="17"/>
      <c r="D26" s="17"/>
      <c r="E26" s="17">
        <v>10000</v>
      </c>
      <c r="F26" s="17">
        <f t="shared" si="0"/>
        <v>10000</v>
      </c>
    </row>
    <row r="27" spans="1:6" ht="12.75">
      <c r="A27" s="53">
        <v>5590</v>
      </c>
      <c r="B27" s="53" t="s">
        <v>390</v>
      </c>
      <c r="C27" s="30"/>
      <c r="D27" s="30"/>
      <c r="E27" s="59">
        <v>6500000</v>
      </c>
      <c r="F27" s="30">
        <f t="shared" si="0"/>
        <v>6500000</v>
      </c>
    </row>
    <row r="28" spans="1:6" ht="12.75">
      <c r="A28" s="53">
        <v>55902</v>
      </c>
      <c r="B28" s="53" t="s">
        <v>391</v>
      </c>
      <c r="C28" s="30"/>
      <c r="D28" s="30"/>
      <c r="E28" s="30">
        <v>150000</v>
      </c>
      <c r="F28" s="30">
        <f t="shared" si="0"/>
        <v>150000</v>
      </c>
    </row>
    <row r="29" spans="1:6" ht="12.75">
      <c r="A29" s="53">
        <v>55903</v>
      </c>
      <c r="B29" s="53" t="s">
        <v>392</v>
      </c>
      <c r="C29" s="30"/>
      <c r="D29" s="30"/>
      <c r="E29" s="30"/>
      <c r="F29" s="30">
        <f t="shared" si="0"/>
        <v>0</v>
      </c>
    </row>
    <row r="30" spans="1:6" ht="12.75">
      <c r="A30" s="53">
        <v>5591</v>
      </c>
      <c r="B30" s="53" t="s">
        <v>393</v>
      </c>
      <c r="C30" s="30"/>
      <c r="D30" s="30"/>
      <c r="E30" s="30">
        <v>100000</v>
      </c>
      <c r="F30" s="30">
        <f t="shared" si="0"/>
        <v>100000</v>
      </c>
    </row>
    <row r="31" spans="1:6" ht="12.75">
      <c r="A31" s="53">
        <v>5592</v>
      </c>
      <c r="B31" s="53" t="s">
        <v>394</v>
      </c>
      <c r="C31" s="30"/>
      <c r="D31" s="30"/>
      <c r="E31" s="30">
        <v>100000</v>
      </c>
      <c r="F31" s="30">
        <f t="shared" si="0"/>
        <v>100000</v>
      </c>
    </row>
    <row r="32" spans="1:6" ht="12.75">
      <c r="A32" s="53">
        <v>5594</v>
      </c>
      <c r="B32" s="53" t="s">
        <v>395</v>
      </c>
      <c r="C32" s="30"/>
      <c r="D32" s="30"/>
      <c r="E32" s="30">
        <v>4200000</v>
      </c>
      <c r="F32" s="30">
        <f t="shared" si="0"/>
        <v>4200000</v>
      </c>
    </row>
    <row r="33" spans="1:6" ht="12.75">
      <c r="A33" s="53">
        <v>5595</v>
      </c>
      <c r="B33" s="53" t="s">
        <v>396</v>
      </c>
      <c r="C33" s="30"/>
      <c r="D33" s="30"/>
      <c r="E33" s="30"/>
      <c r="F33" s="30">
        <f t="shared" si="0"/>
        <v>0</v>
      </c>
    </row>
    <row r="34" spans="1:6" ht="12.75">
      <c r="A34" s="53">
        <v>5596</v>
      </c>
      <c r="B34" s="53" t="s">
        <v>397</v>
      </c>
      <c r="C34" s="30"/>
      <c r="D34" s="30"/>
      <c r="E34" s="30">
        <v>20000</v>
      </c>
      <c r="F34" s="30">
        <f t="shared" si="0"/>
        <v>20000</v>
      </c>
    </row>
    <row r="35" spans="1:6" s="2" customFormat="1" ht="12.75">
      <c r="A35" s="12">
        <v>5597</v>
      </c>
      <c r="B35" s="12" t="s">
        <v>398</v>
      </c>
      <c r="C35" s="17"/>
      <c r="D35" s="17"/>
      <c r="E35" s="17">
        <v>700000</v>
      </c>
      <c r="F35" s="17">
        <f t="shared" si="0"/>
        <v>700000</v>
      </c>
    </row>
    <row r="36" spans="1:6" s="2" customFormat="1" ht="12.75">
      <c r="A36" s="12">
        <v>5599</v>
      </c>
      <c r="B36" s="12" t="s">
        <v>399</v>
      </c>
      <c r="C36" s="17"/>
      <c r="D36" s="17"/>
      <c r="E36" s="17">
        <v>100000</v>
      </c>
      <c r="F36" s="17">
        <f t="shared" si="0"/>
        <v>100000</v>
      </c>
    </row>
    <row r="37" spans="1:6" ht="12.75">
      <c r="A37" s="53">
        <v>562</v>
      </c>
      <c r="B37" s="53" t="s">
        <v>36</v>
      </c>
      <c r="C37" s="30"/>
      <c r="D37" s="30"/>
      <c r="E37" s="30">
        <v>2000000</v>
      </c>
      <c r="F37" s="30">
        <f t="shared" si="0"/>
        <v>2000000</v>
      </c>
    </row>
    <row r="38" spans="1:6" ht="12.75">
      <c r="A38" s="53">
        <v>5626</v>
      </c>
      <c r="B38" s="53" t="s">
        <v>309</v>
      </c>
      <c r="C38" s="30"/>
      <c r="D38" s="30"/>
      <c r="E38" s="30">
        <v>100000</v>
      </c>
      <c r="F38" s="30">
        <f t="shared" si="0"/>
        <v>100000</v>
      </c>
    </row>
    <row r="39" spans="1:6" ht="12.75">
      <c r="A39" s="53">
        <v>5630</v>
      </c>
      <c r="B39" s="53" t="s">
        <v>400</v>
      </c>
      <c r="C39" s="30"/>
      <c r="D39" s="30"/>
      <c r="E39" s="30">
        <v>40000</v>
      </c>
      <c r="F39" s="30">
        <f t="shared" si="0"/>
        <v>40000</v>
      </c>
    </row>
    <row r="40" spans="1:6" ht="12.75">
      <c r="A40" s="190">
        <v>564</v>
      </c>
      <c r="B40" s="190" t="s">
        <v>401</v>
      </c>
      <c r="C40" s="187"/>
      <c r="D40" s="187"/>
      <c r="E40" s="187"/>
      <c r="F40" s="187"/>
    </row>
    <row r="41" spans="1:6" ht="12.75">
      <c r="A41" s="163">
        <v>5690</v>
      </c>
      <c r="B41" s="163" t="s">
        <v>402</v>
      </c>
      <c r="C41" s="144"/>
      <c r="D41" s="144"/>
      <c r="E41" s="144">
        <v>50000</v>
      </c>
      <c r="F41" s="144">
        <v>50000</v>
      </c>
    </row>
    <row r="42" spans="1:6" ht="12.75">
      <c r="A42" s="162">
        <v>570</v>
      </c>
      <c r="B42" s="162" t="s">
        <v>403</v>
      </c>
      <c r="C42" s="178"/>
      <c r="D42" s="178"/>
      <c r="E42" s="178"/>
      <c r="F42" s="178"/>
    </row>
    <row r="43" spans="1:6" ht="12.75">
      <c r="A43" s="162">
        <v>574</v>
      </c>
      <c r="B43" s="162" t="s">
        <v>404</v>
      </c>
      <c r="C43" s="178"/>
      <c r="D43" s="178"/>
      <c r="E43" s="178">
        <v>100000</v>
      </c>
      <c r="F43" s="178">
        <v>100000</v>
      </c>
    </row>
    <row r="44" spans="1:6" ht="12.75">
      <c r="A44" s="162">
        <v>5750</v>
      </c>
      <c r="B44" s="162" t="s">
        <v>405</v>
      </c>
      <c r="C44" s="178"/>
      <c r="D44" s="178"/>
      <c r="E44" s="178"/>
      <c r="F44" s="178"/>
    </row>
    <row r="45" spans="1:6" ht="12.75">
      <c r="A45" s="162">
        <v>576</v>
      </c>
      <c r="B45" s="162" t="s">
        <v>406</v>
      </c>
      <c r="C45" s="178"/>
      <c r="D45" s="178"/>
      <c r="E45" s="178">
        <v>20000000</v>
      </c>
      <c r="F45" s="178">
        <v>20000000</v>
      </c>
    </row>
    <row r="46" spans="1:6" ht="12.75">
      <c r="A46" s="162">
        <v>5761</v>
      </c>
      <c r="B46" s="162" t="s">
        <v>407</v>
      </c>
      <c r="C46" s="178"/>
      <c r="D46" s="178"/>
      <c r="E46" s="178">
        <v>100000</v>
      </c>
      <c r="F46" s="178">
        <v>100000</v>
      </c>
    </row>
    <row r="47" spans="1:6" ht="12.75">
      <c r="A47" s="162">
        <v>57620</v>
      </c>
      <c r="B47" s="162" t="s">
        <v>408</v>
      </c>
      <c r="C47" s="178"/>
      <c r="D47" s="178"/>
      <c r="E47" s="178"/>
      <c r="F47" s="178"/>
    </row>
    <row r="48" spans="1:6" ht="12.75">
      <c r="A48" s="162">
        <v>5771</v>
      </c>
      <c r="B48" s="162" t="s">
        <v>409</v>
      </c>
      <c r="C48" s="178"/>
      <c r="D48" s="178"/>
      <c r="E48" s="178"/>
      <c r="F48" s="178"/>
    </row>
    <row r="49" spans="1:6" ht="12.75">
      <c r="A49" s="162">
        <v>57850</v>
      </c>
      <c r="B49" s="162" t="s">
        <v>410</v>
      </c>
      <c r="C49" s="178"/>
      <c r="D49" s="178"/>
      <c r="E49" s="178"/>
      <c r="F49" s="178"/>
    </row>
    <row r="50" spans="1:6" ht="12.75">
      <c r="A50" s="162">
        <v>579</v>
      </c>
      <c r="B50" s="162" t="s">
        <v>411</v>
      </c>
      <c r="C50" s="178"/>
      <c r="D50" s="178"/>
      <c r="E50" s="178">
        <v>200000</v>
      </c>
      <c r="F50" s="178">
        <v>200000</v>
      </c>
    </row>
    <row r="51" spans="1:6" ht="12.75">
      <c r="A51" s="162">
        <v>57902</v>
      </c>
      <c r="B51" s="162" t="s">
        <v>412</v>
      </c>
      <c r="C51" s="178"/>
      <c r="D51" s="178"/>
      <c r="E51" s="178">
        <v>1000000</v>
      </c>
      <c r="F51" s="178">
        <v>1000000</v>
      </c>
    </row>
    <row r="52" spans="1:6" ht="12.75">
      <c r="A52" s="162">
        <v>57903</v>
      </c>
      <c r="B52" s="162" t="s">
        <v>310</v>
      </c>
      <c r="C52" s="178"/>
      <c r="D52" s="178"/>
      <c r="E52" s="178"/>
      <c r="F52" s="178"/>
    </row>
    <row r="53" spans="1:6" ht="12.75">
      <c r="A53" s="162">
        <v>57904</v>
      </c>
      <c r="B53" s="162" t="s">
        <v>413</v>
      </c>
      <c r="C53" s="178"/>
      <c r="D53" s="178"/>
      <c r="E53" s="178">
        <v>3000000</v>
      </c>
      <c r="F53" s="178">
        <v>3000000</v>
      </c>
    </row>
    <row r="54" spans="1:6" ht="12.75">
      <c r="A54" s="162">
        <v>57905</v>
      </c>
      <c r="B54" s="162" t="s">
        <v>414</v>
      </c>
      <c r="C54" s="178"/>
      <c r="D54" s="178"/>
      <c r="E54" s="178">
        <v>1000000</v>
      </c>
      <c r="F54" s="178">
        <v>1000000</v>
      </c>
    </row>
    <row r="55" spans="1:6" ht="12.75">
      <c r="A55" s="162">
        <v>57906</v>
      </c>
      <c r="B55" s="162" t="s">
        <v>399</v>
      </c>
      <c r="C55" s="178"/>
      <c r="D55" s="178"/>
      <c r="E55" s="178"/>
      <c r="F55" s="178"/>
    </row>
    <row r="56" spans="1:6" ht="12.75">
      <c r="A56" s="162">
        <v>57908</v>
      </c>
      <c r="B56" s="162" t="s">
        <v>415</v>
      </c>
      <c r="C56" s="178"/>
      <c r="D56" s="178"/>
      <c r="E56" s="178"/>
      <c r="F56" s="178"/>
    </row>
    <row r="57" spans="1:6" ht="12.75">
      <c r="A57" s="162">
        <v>57909</v>
      </c>
      <c r="B57" s="162" t="s">
        <v>416</v>
      </c>
      <c r="C57" s="178"/>
      <c r="D57" s="178"/>
      <c r="E57" s="178"/>
      <c r="F57" s="178"/>
    </row>
    <row r="58" spans="1:6" ht="12.75">
      <c r="A58" s="162">
        <v>5792</v>
      </c>
      <c r="B58" s="162" t="s">
        <v>104</v>
      </c>
      <c r="C58" s="178"/>
      <c r="D58" s="178"/>
      <c r="E58" s="178">
        <v>50000</v>
      </c>
      <c r="F58" s="178">
        <v>50000</v>
      </c>
    </row>
    <row r="59" spans="1:6" ht="12.75">
      <c r="A59" s="162">
        <v>5793</v>
      </c>
      <c r="B59" s="162" t="s">
        <v>417</v>
      </c>
      <c r="C59" s="178"/>
      <c r="D59" s="178"/>
      <c r="E59" s="178"/>
      <c r="F59" s="178"/>
    </row>
    <row r="60" spans="1:6" ht="12.75">
      <c r="A60" s="162">
        <v>5798</v>
      </c>
      <c r="B60" s="162" t="s">
        <v>104</v>
      </c>
      <c r="C60" s="178"/>
      <c r="D60" s="178"/>
      <c r="E60" s="178">
        <v>100000</v>
      </c>
      <c r="F60" s="178">
        <v>100000</v>
      </c>
    </row>
    <row r="61" spans="1:6" ht="12.75">
      <c r="A61" s="162">
        <v>5799</v>
      </c>
      <c r="B61" s="162" t="s">
        <v>432</v>
      </c>
      <c r="C61" s="178"/>
      <c r="D61" s="178"/>
      <c r="E61" s="178">
        <v>12000000</v>
      </c>
      <c r="F61" s="178">
        <v>12000000</v>
      </c>
    </row>
    <row r="62" spans="1:6" ht="12.75">
      <c r="A62" s="162">
        <v>585</v>
      </c>
      <c r="B62" s="162" t="s">
        <v>418</v>
      </c>
      <c r="C62" s="178"/>
      <c r="D62" s="178"/>
      <c r="E62" s="178"/>
      <c r="F62" s="178"/>
    </row>
    <row r="63" spans="1:6" ht="12.75">
      <c r="A63" s="162">
        <v>592</v>
      </c>
      <c r="B63" s="162" t="s">
        <v>419</v>
      </c>
      <c r="C63" s="178"/>
      <c r="D63" s="178"/>
      <c r="E63" s="178">
        <v>900000</v>
      </c>
      <c r="F63" s="178">
        <v>900000</v>
      </c>
    </row>
    <row r="64" spans="1:6" ht="12.75">
      <c r="A64" s="162"/>
      <c r="B64" s="162" t="s">
        <v>31</v>
      </c>
      <c r="C64" s="162"/>
      <c r="D64" s="162"/>
      <c r="E64" s="178">
        <f>SUM(E4:E63)</f>
        <v>56668000</v>
      </c>
      <c r="F64" s="178">
        <f>SUM(F4:F63)</f>
        <v>56668000</v>
      </c>
    </row>
    <row r="65" spans="1:6" ht="12.75">
      <c r="A65" s="162"/>
      <c r="B65" s="162" t="s">
        <v>434</v>
      </c>
      <c r="C65" s="162"/>
      <c r="D65" s="162"/>
      <c r="E65" s="178">
        <v>224339400</v>
      </c>
      <c r="F65" s="178">
        <v>224339400</v>
      </c>
    </row>
    <row r="66" spans="1:6" ht="12.75">
      <c r="A66" s="195"/>
      <c r="B66" s="195" t="s">
        <v>435</v>
      </c>
      <c r="C66" s="195"/>
      <c r="D66" s="195"/>
      <c r="E66" s="196"/>
      <c r="F66" s="196">
        <v>4583600</v>
      </c>
    </row>
  </sheetData>
  <sheetProtection selectLockedCells="1" selectUnlockedCells="1"/>
  <printOptions/>
  <pageMargins left="0.7875" right="0.19652777777777777" top="0.63125" bottom="0.63125" header="0.3937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26" sqref="D26"/>
    </sheetView>
  </sheetViews>
  <sheetFormatPr defaultColWidth="11.57421875" defaultRowHeight="12.75"/>
  <cols>
    <col min="1" max="1" width="10.00390625" style="0" customWidth="1"/>
    <col min="2" max="2" width="32.421875" style="0" customWidth="1"/>
    <col min="3" max="3" width="6.7109375" style="0" customWidth="1"/>
    <col min="4" max="4" width="15.421875" style="0" customWidth="1"/>
    <col min="5" max="6" width="14.8515625" style="0" customWidth="1"/>
    <col min="7" max="7" width="8.00390625" style="0" customWidth="1"/>
    <col min="8" max="8" width="7.57421875" style="0" customWidth="1"/>
    <col min="9" max="9" width="7.4218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9" ht="12.75">
      <c r="A3" s="61" t="s">
        <v>105</v>
      </c>
      <c r="B3" s="61" t="s">
        <v>106</v>
      </c>
      <c r="C3" s="61" t="s">
        <v>107</v>
      </c>
      <c r="D3" s="62" t="s">
        <v>108</v>
      </c>
      <c r="E3" s="62" t="s">
        <v>109</v>
      </c>
      <c r="F3" s="62" t="s">
        <v>110</v>
      </c>
      <c r="G3" s="61" t="s">
        <v>111</v>
      </c>
      <c r="H3" s="61" t="s">
        <v>111</v>
      </c>
      <c r="I3" s="61" t="s">
        <v>111</v>
      </c>
    </row>
    <row r="4" spans="1:9" ht="12.75">
      <c r="A4" s="61"/>
      <c r="B4" s="61"/>
      <c r="C4" s="61"/>
      <c r="D4" s="62">
        <v>2007</v>
      </c>
      <c r="E4" s="62">
        <v>2007</v>
      </c>
      <c r="F4" s="62">
        <v>2008</v>
      </c>
      <c r="G4" s="63" t="s">
        <v>112</v>
      </c>
      <c r="H4" s="61" t="s">
        <v>113</v>
      </c>
      <c r="I4" s="61" t="s">
        <v>114</v>
      </c>
    </row>
    <row r="5" spans="1:9" ht="12.7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</row>
    <row r="6" spans="1:9" ht="12.75">
      <c r="A6" s="60"/>
      <c r="B6" s="61" t="s">
        <v>115</v>
      </c>
      <c r="C6" s="60"/>
      <c r="D6" s="60"/>
      <c r="E6" s="60"/>
      <c r="F6" s="60"/>
      <c r="G6" s="60"/>
      <c r="H6" s="60"/>
      <c r="I6" s="60"/>
    </row>
    <row r="7" spans="1:9" ht="12.75">
      <c r="A7" s="65"/>
      <c r="B7" s="66" t="s">
        <v>116</v>
      </c>
      <c r="C7" s="6">
        <v>101</v>
      </c>
      <c r="D7" s="67">
        <v>23082512</v>
      </c>
      <c r="E7" s="67">
        <v>26027689</v>
      </c>
      <c r="F7" s="67">
        <v>29345449.19</v>
      </c>
      <c r="G7" s="68">
        <f>E7/D7</f>
        <v>1.1275934352378978</v>
      </c>
      <c r="H7" s="68">
        <f>F7/E7</f>
        <v>1.1274704100698298</v>
      </c>
      <c r="I7" s="20">
        <f>SUM(F7/D7)</f>
        <v>1.2713282328197208</v>
      </c>
    </row>
    <row r="8" spans="1:9" ht="12.75">
      <c r="A8" s="69"/>
      <c r="B8" s="26" t="s">
        <v>117</v>
      </c>
      <c r="C8" s="26"/>
      <c r="D8" s="70"/>
      <c r="E8" s="70"/>
      <c r="F8" s="70"/>
      <c r="G8" s="68"/>
      <c r="H8" s="68"/>
      <c r="I8" s="20"/>
    </row>
    <row r="9" spans="1:9" ht="12.75">
      <c r="A9" s="64">
        <v>30</v>
      </c>
      <c r="B9" s="71" t="s">
        <v>118</v>
      </c>
      <c r="C9" s="20">
        <v>102</v>
      </c>
      <c r="D9" s="21">
        <v>15682259</v>
      </c>
      <c r="E9" s="21">
        <v>15682259</v>
      </c>
      <c r="F9" s="21">
        <v>15682259</v>
      </c>
      <c r="G9" s="72">
        <f>E9/D9</f>
        <v>1</v>
      </c>
      <c r="H9" s="72">
        <f>F9/E9</f>
        <v>1</v>
      </c>
      <c r="I9" s="20">
        <f>SUM(F9/D9)</f>
        <v>1</v>
      </c>
    </row>
    <row r="10" spans="1:9" ht="12.75">
      <c r="A10" s="73">
        <v>31</v>
      </c>
      <c r="B10" s="71" t="s">
        <v>119</v>
      </c>
      <c r="C10" s="20">
        <v>103</v>
      </c>
      <c r="D10" s="21"/>
      <c r="E10" s="21"/>
      <c r="F10" s="21"/>
      <c r="G10" s="72"/>
      <c r="H10" s="72"/>
      <c r="I10" s="20"/>
    </row>
    <row r="11" spans="1:9" ht="12.75">
      <c r="A11" s="65">
        <v>32</v>
      </c>
      <c r="B11" s="66" t="s">
        <v>120</v>
      </c>
      <c r="C11" s="68">
        <v>104</v>
      </c>
      <c r="D11" s="67"/>
      <c r="E11" s="67"/>
      <c r="F11" s="67"/>
      <c r="G11" s="72"/>
      <c r="H11" s="72"/>
      <c r="I11" s="20"/>
    </row>
    <row r="12" spans="1:9" ht="12.75">
      <c r="A12" s="65">
        <v>33</v>
      </c>
      <c r="B12" s="74" t="s">
        <v>121</v>
      </c>
      <c r="C12" s="26">
        <v>105</v>
      </c>
      <c r="D12" s="70"/>
      <c r="E12" s="70"/>
      <c r="F12" s="70"/>
      <c r="G12" s="72"/>
      <c r="H12" s="72"/>
      <c r="I12" s="20"/>
    </row>
    <row r="13" spans="1:9" ht="12.75">
      <c r="A13" s="69">
        <v>34</v>
      </c>
      <c r="B13" s="66" t="s">
        <v>122</v>
      </c>
      <c r="C13" s="68">
        <v>106</v>
      </c>
      <c r="D13" s="67">
        <v>7400253</v>
      </c>
      <c r="E13" s="67">
        <v>10345430</v>
      </c>
      <c r="F13" s="67">
        <v>13663190.19</v>
      </c>
      <c r="G13" s="72">
        <f>E13/D13</f>
        <v>1.3979832851660612</v>
      </c>
      <c r="H13" s="72">
        <f>F13/E13</f>
        <v>1.3206981430448033</v>
      </c>
      <c r="I13" s="20">
        <f>SUM(F13/D13)</f>
        <v>1.8463139287264907</v>
      </c>
    </row>
    <row r="14" spans="1:9" ht="12.75">
      <c r="A14" s="75">
        <v>35</v>
      </c>
      <c r="B14" s="74" t="s">
        <v>123</v>
      </c>
      <c r="C14" s="26">
        <v>107</v>
      </c>
      <c r="D14" s="70"/>
      <c r="E14" s="70"/>
      <c r="F14" s="70"/>
      <c r="G14" s="72"/>
      <c r="H14" s="72"/>
      <c r="I14" s="20"/>
    </row>
    <row r="15" spans="1:9" ht="12.75">
      <c r="A15" s="65" t="s">
        <v>124</v>
      </c>
      <c r="B15" s="66" t="s">
        <v>125</v>
      </c>
      <c r="C15" s="68">
        <v>108</v>
      </c>
      <c r="D15" s="67"/>
      <c r="E15" s="67"/>
      <c r="F15" s="67"/>
      <c r="G15" s="72"/>
      <c r="H15" s="72"/>
      <c r="I15" s="20"/>
    </row>
    <row r="16" spans="1:9" ht="12.75">
      <c r="A16" s="65"/>
      <c r="B16" s="66" t="s">
        <v>126</v>
      </c>
      <c r="C16" s="68">
        <v>109</v>
      </c>
      <c r="D16" s="67">
        <v>32281225</v>
      </c>
      <c r="E16" s="67">
        <v>47897043</v>
      </c>
      <c r="F16" s="67">
        <v>48819094.81</v>
      </c>
      <c r="G16" s="72">
        <f>E16/D16</f>
        <v>1.4837430425889973</v>
      </c>
      <c r="H16" s="72">
        <f>F16/E16</f>
        <v>1.0192507042658145</v>
      </c>
      <c r="I16" s="20">
        <f>SUM(F16/D16)</f>
        <v>1.5123061411083378</v>
      </c>
    </row>
    <row r="17" spans="1:9" ht="12.75">
      <c r="A17" s="69"/>
      <c r="B17" s="74" t="s">
        <v>127</v>
      </c>
      <c r="C17" s="26"/>
      <c r="D17" s="70"/>
      <c r="E17" s="70"/>
      <c r="F17" s="70"/>
      <c r="G17" s="72"/>
      <c r="H17" s="72"/>
      <c r="I17" s="20"/>
    </row>
    <row r="18" spans="1:9" ht="12.75">
      <c r="A18" s="64">
        <v>40</v>
      </c>
      <c r="B18" s="71" t="s">
        <v>128</v>
      </c>
      <c r="C18" s="20">
        <v>110</v>
      </c>
      <c r="D18" s="21"/>
      <c r="E18" s="21"/>
      <c r="F18" s="21"/>
      <c r="G18" s="72"/>
      <c r="H18" s="72"/>
      <c r="I18" s="20"/>
    </row>
    <row r="19" spans="1:9" ht="12.75">
      <c r="A19" s="65">
        <v>41</v>
      </c>
      <c r="B19" s="66" t="s">
        <v>129</v>
      </c>
      <c r="C19" s="68">
        <v>111</v>
      </c>
      <c r="D19" s="21">
        <v>12590200</v>
      </c>
      <c r="E19" s="21">
        <v>16105480</v>
      </c>
      <c r="F19" s="21">
        <v>17000000</v>
      </c>
      <c r="G19" s="72">
        <f>E19/D19</f>
        <v>1.2792076376864545</v>
      </c>
      <c r="H19" s="72">
        <f>F19/E19</f>
        <v>1.0555413436917125</v>
      </c>
      <c r="I19" s="20">
        <f>SUM(F19/D19)</f>
        <v>1.3502565487442615</v>
      </c>
    </row>
    <row r="20" spans="1:9" ht="12.75">
      <c r="A20" s="69"/>
      <c r="B20" s="26" t="s">
        <v>130</v>
      </c>
      <c r="C20" s="26">
        <v>112</v>
      </c>
      <c r="D20" s="70"/>
      <c r="E20" s="70"/>
      <c r="F20" s="70"/>
      <c r="G20" s="72"/>
      <c r="H20" s="72"/>
      <c r="I20" s="20"/>
    </row>
    <row r="21" spans="1:9" ht="12.75">
      <c r="A21" s="64"/>
      <c r="B21" s="76" t="s">
        <v>131</v>
      </c>
      <c r="C21" s="20">
        <v>113</v>
      </c>
      <c r="D21" s="21">
        <v>12590200</v>
      </c>
      <c r="E21" s="21">
        <v>16105480</v>
      </c>
      <c r="F21" s="21">
        <v>17000000</v>
      </c>
      <c r="G21" s="72">
        <f>E21/D21</f>
        <v>1.2792076376864545</v>
      </c>
      <c r="H21" s="72">
        <f>F21/E21</f>
        <v>1.0555413436917125</v>
      </c>
      <c r="I21" s="20">
        <f>SUM(F21/D21)</f>
        <v>1.3502565487442615</v>
      </c>
    </row>
    <row r="22" spans="1:9" ht="12.75">
      <c r="A22" s="65"/>
      <c r="B22" s="66" t="s">
        <v>132</v>
      </c>
      <c r="C22" s="68">
        <v>114</v>
      </c>
      <c r="D22" s="67">
        <v>19691025</v>
      </c>
      <c r="E22" s="67">
        <v>31791563</v>
      </c>
      <c r="F22" s="67">
        <v>31819094.81</v>
      </c>
      <c r="G22" s="72">
        <f>E22/D22</f>
        <v>1.6145204731597262</v>
      </c>
      <c r="H22" s="72">
        <f>F22/E22</f>
        <v>1.000866009953647</v>
      </c>
      <c r="I22" s="20">
        <f>SUM(F22/D22)</f>
        <v>1.6159186639598497</v>
      </c>
    </row>
    <row r="23" spans="1:9" ht="12.75">
      <c r="A23" s="69"/>
      <c r="B23" s="26" t="s">
        <v>133</v>
      </c>
      <c r="C23" s="26"/>
      <c r="D23" s="70"/>
      <c r="E23" s="70"/>
      <c r="F23" s="70"/>
      <c r="G23" s="72"/>
      <c r="H23" s="72"/>
      <c r="I23" s="20"/>
    </row>
    <row r="24" spans="1:9" ht="12.75">
      <c r="A24" s="69">
        <v>42</v>
      </c>
      <c r="B24" s="26" t="s">
        <v>134</v>
      </c>
      <c r="C24" s="26">
        <v>115</v>
      </c>
      <c r="D24" s="70">
        <v>4000000</v>
      </c>
      <c r="E24" s="70">
        <v>6000000</v>
      </c>
      <c r="F24" s="70">
        <v>7000000</v>
      </c>
      <c r="G24" s="72">
        <f aca="true" t="shared" si="0" ref="G24:H27">E24/D24</f>
        <v>1.5</v>
      </c>
      <c r="H24" s="72">
        <f t="shared" si="0"/>
        <v>1.1666666666666667</v>
      </c>
      <c r="I24" s="20">
        <f>SUM(F24/D24)</f>
        <v>1.75</v>
      </c>
    </row>
    <row r="25" spans="1:9" ht="12.75">
      <c r="A25" s="64" t="s">
        <v>135</v>
      </c>
      <c r="B25" s="20" t="s">
        <v>136</v>
      </c>
      <c r="C25" s="20">
        <v>116</v>
      </c>
      <c r="D25" s="21">
        <v>3500000</v>
      </c>
      <c r="E25" s="21">
        <v>6500000</v>
      </c>
      <c r="F25" s="21">
        <v>7000000</v>
      </c>
      <c r="G25" s="72">
        <f t="shared" si="0"/>
        <v>1.8571428571428572</v>
      </c>
      <c r="H25" s="72">
        <f t="shared" si="0"/>
        <v>1.0769230769230769</v>
      </c>
      <c r="I25" s="20">
        <f>SUM(F25/D25)</f>
        <v>2</v>
      </c>
    </row>
    <row r="26" spans="1:9" ht="12.75">
      <c r="A26" s="64" t="s">
        <v>137</v>
      </c>
      <c r="B26" s="20" t="s">
        <v>138</v>
      </c>
      <c r="C26" s="20">
        <v>117</v>
      </c>
      <c r="D26" s="21">
        <v>500000</v>
      </c>
      <c r="E26" s="21">
        <v>1300000</v>
      </c>
      <c r="F26" s="21">
        <v>500000</v>
      </c>
      <c r="G26" s="72">
        <f t="shared" si="0"/>
        <v>2.6</v>
      </c>
      <c r="H26" s="72">
        <f t="shared" si="0"/>
        <v>0.38461538461538464</v>
      </c>
      <c r="I26" s="20">
        <f>SUM(F26/D26)</f>
        <v>1</v>
      </c>
    </row>
    <row r="27" spans="1:9" ht="12.75">
      <c r="A27" s="64" t="s">
        <v>139</v>
      </c>
      <c r="B27" s="20" t="s">
        <v>140</v>
      </c>
      <c r="C27" s="20">
        <v>118</v>
      </c>
      <c r="D27" s="21">
        <v>11691025</v>
      </c>
      <c r="E27" s="21">
        <v>17991563</v>
      </c>
      <c r="F27" s="21">
        <v>17319094.81</v>
      </c>
      <c r="G27" s="72">
        <f t="shared" si="0"/>
        <v>1.5389209243843034</v>
      </c>
      <c r="H27" s="72">
        <f t="shared" si="0"/>
        <v>0.9626231367447063</v>
      </c>
      <c r="I27" s="20">
        <f>SUM(F27/D27)</f>
        <v>1.481400887432881</v>
      </c>
    </row>
    <row r="28" spans="1:9" ht="12.75">
      <c r="A28" s="64">
        <v>498</v>
      </c>
      <c r="B28" s="71" t="s">
        <v>141</v>
      </c>
      <c r="C28" s="20">
        <v>119</v>
      </c>
      <c r="D28" s="21"/>
      <c r="E28" s="21"/>
      <c r="F28" s="21"/>
      <c r="G28" s="72"/>
      <c r="H28" s="72"/>
      <c r="I28" s="20"/>
    </row>
    <row r="29" spans="1:9" ht="12.75">
      <c r="A29" s="64"/>
      <c r="B29" s="71" t="s">
        <v>142</v>
      </c>
      <c r="C29" s="20">
        <v>120</v>
      </c>
      <c r="D29" s="21">
        <f>SUM(D7+D16)</f>
        <v>55363737</v>
      </c>
      <c r="E29" s="21">
        <f>SUM(E7+E16)</f>
        <v>73924732</v>
      </c>
      <c r="F29" s="21">
        <f>SUM(F7+F16)</f>
        <v>78164544</v>
      </c>
      <c r="G29" s="72">
        <f>E29/D29</f>
        <v>1.3352554579182399</v>
      </c>
      <c r="H29" s="72">
        <f>F29/E29</f>
        <v>1.0573530926023513</v>
      </c>
      <c r="I29" s="20">
        <f>SUM(F29/D29)</f>
        <v>1.4118364878440197</v>
      </c>
    </row>
    <row r="30" spans="1:9" ht="12.75">
      <c r="A30" s="60">
        <v>89</v>
      </c>
      <c r="B30" s="61" t="s">
        <v>143</v>
      </c>
      <c r="C30" s="60">
        <v>121</v>
      </c>
      <c r="D30" s="77">
        <v>1500000</v>
      </c>
      <c r="E30" s="77">
        <v>1600000</v>
      </c>
      <c r="F30" s="77">
        <v>1650000</v>
      </c>
      <c r="G30" s="78">
        <f>E30/D30</f>
        <v>1.0666666666666667</v>
      </c>
      <c r="H30" s="78">
        <f>F30/E30</f>
        <v>1.03125</v>
      </c>
      <c r="I30" s="60">
        <f>SUM(F30/D30)</f>
        <v>1.1</v>
      </c>
    </row>
    <row r="31" ht="12.75">
      <c r="B31" t="s">
        <v>144</v>
      </c>
    </row>
    <row r="32" spans="2:6" ht="12.75">
      <c r="B32" s="35" t="s">
        <v>145</v>
      </c>
      <c r="C32" s="35"/>
      <c r="D32" s="35"/>
      <c r="E32" s="35"/>
      <c r="F32" s="35"/>
    </row>
    <row r="33" spans="2:6" ht="12.75">
      <c r="B33" s="35" t="s">
        <v>146</v>
      </c>
      <c r="C33" s="35"/>
      <c r="D33" s="35"/>
      <c r="E33" s="35"/>
      <c r="F33" s="35"/>
    </row>
  </sheetData>
  <sheetProtection selectLockedCells="1" selectUnlockedCells="1"/>
  <printOptions horizontalCentered="1"/>
  <pageMargins left="0.48541666666666666" right="0.19652777777777777" top="0.63125" bottom="0.63125" header="0.39375" footer="0.393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2016-12-14T09:41:54Z</cp:lastPrinted>
  <dcterms:created xsi:type="dcterms:W3CDTF">2014-08-07T12:01:49Z</dcterms:created>
  <dcterms:modified xsi:type="dcterms:W3CDTF">2016-12-14T10:24:07Z</dcterms:modified>
  <cp:category/>
  <cp:version/>
  <cp:contentType/>
  <cp:contentStatus/>
  <cp:revision>170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1476110687</vt:i4>
  </property>
  <property fmtid="{D5CDD505-2E9C-101B-9397-08002B2CF9AE}" pid="3" name="_AuthorEmail">
    <vt:lpwstr>maja_tanic@paracin.rs</vt:lpwstr>
  </property>
  <property fmtid="{D5CDD505-2E9C-101B-9397-08002B2CF9AE}" pid="4" name="_AuthorEmailDisplayName">
    <vt:lpwstr>Maja Tanic</vt:lpwstr>
  </property>
  <property fmtid="{D5CDD505-2E9C-101B-9397-08002B2CF9AE}" pid="5" name="_ReviewingToolsShownOnce">
    <vt:lpwstr/>
  </property>
</Properties>
</file>